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risnik\Desktop\KONAČNO IZVJEŠĆE PROGRAMA ZA 2024. GODINU\"/>
    </mc:Choice>
  </mc:AlternateContent>
  <bookViews>
    <workbookView xWindow="-105" yWindow="-105" windowWidth="23250" windowHeight="12570" tabRatio="822"/>
  </bookViews>
  <sheets>
    <sheet name="1. OSNOVNI PODACI" sheetId="7" r:id="rId1"/>
    <sheet name="2. IZVRŠENJE PLANA PROGRAMA" sheetId="3" r:id="rId2"/>
    <sheet name="3.A PRORAČUNSKI PLAN-prihodi" sheetId="11" state="hidden" r:id="rId3"/>
    <sheet name="3.B PRORAČUNSKI PLAN-rashodi" sheetId="8" state="hidden" r:id="rId4"/>
    <sheet name="Kontni plan" sheetId="9" state="hidden" r:id="rId5"/>
    <sheet name="Registar proračunskih korisnika" sheetId="6" state="hidden" r:id="rId6"/>
    <sheet name="Programske djelatnosti" sheetId="5" state="hidden" r:id="rId7"/>
  </sheets>
  <definedNames>
    <definedName name="_FiltarBaze" localSheetId="4" hidden="1">'Kontni plan'!$A$1:$C$2816</definedName>
    <definedName name="_Toc125454354" localSheetId="1">'2. IZVRŠENJE PLANA PROGRAMA'!#REF!</definedName>
    <definedName name="_Toc339887787" localSheetId="1">'2. IZVRŠENJE PLANA PROGRAMA'!#REF!</definedName>
    <definedName name="Djelatnosti">'Programske djelatnosti'!$A$1:$A$11</definedName>
    <definedName name="OLE_LINK27" localSheetId="1">'2. IZVRŠENJE PLANA PROGRAMA'!$F$6</definedName>
  </definedNames>
  <calcPr calcId="162913"/>
</workbook>
</file>

<file path=xl/calcChain.xml><?xml version="1.0" encoding="utf-8"?>
<calcChain xmlns="http://schemas.openxmlformats.org/spreadsheetml/2006/main">
  <c r="I3" i="3" l="1"/>
  <c r="G3" i="3"/>
  <c r="D3" i="3"/>
  <c r="C3" i="3"/>
  <c r="D18" i="7" l="1"/>
  <c r="D21" i="7" l="1"/>
  <c r="I3" i="8" l="1"/>
  <c r="I3" i="11" l="1"/>
  <c r="I23" i="11"/>
  <c r="B23" i="11"/>
  <c r="I22" i="11"/>
  <c r="B22" i="11"/>
  <c r="I21" i="11"/>
  <c r="B21" i="11"/>
  <c r="I20" i="11"/>
  <c r="B20" i="11"/>
  <c r="I46" i="8"/>
  <c r="B46" i="8"/>
  <c r="I45" i="8"/>
  <c r="B45" i="8"/>
  <c r="I19" i="11" l="1"/>
  <c r="B19" i="11"/>
  <c r="I18" i="11"/>
  <c r="B18" i="11"/>
  <c r="I17" i="11"/>
  <c r="B17" i="11"/>
  <c r="I16" i="11"/>
  <c r="B16" i="11"/>
  <c r="I15" i="11"/>
  <c r="B15" i="11"/>
  <c r="I14" i="11"/>
  <c r="B14" i="11"/>
  <c r="I13" i="11"/>
  <c r="B13" i="11"/>
  <c r="I12" i="11"/>
  <c r="B12" i="11"/>
  <c r="I11" i="11"/>
  <c r="B11" i="11"/>
  <c r="I10" i="11"/>
  <c r="B10" i="11"/>
  <c r="I9" i="11"/>
  <c r="B9" i="11"/>
  <c r="I8" i="11"/>
  <c r="B8" i="11"/>
  <c r="I7" i="11"/>
  <c r="I6" i="11"/>
  <c r="I5" i="11"/>
  <c r="H4" i="11"/>
  <c r="G4" i="11"/>
  <c r="F4" i="11"/>
  <c r="E4" i="11"/>
  <c r="D4" i="11"/>
  <c r="C4" i="11"/>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8" i="8"/>
  <c r="I9" i="8"/>
  <c r="I10" i="8"/>
  <c r="I11" i="8"/>
  <c r="I12" i="8"/>
  <c r="I13" i="8"/>
  <c r="I14" i="8"/>
  <c r="I15" i="8"/>
  <c r="I16" i="8"/>
  <c r="I17" i="8"/>
  <c r="I18" i="8"/>
  <c r="I19" i="8"/>
  <c r="I6" i="8"/>
  <c r="I5" i="8"/>
  <c r="D4" i="8"/>
  <c r="F4" i="8"/>
  <c r="G4" i="8"/>
  <c r="H4" i="8"/>
  <c r="C4" i="8"/>
  <c r="I4" i="11" l="1"/>
  <c r="A4" i="11" s="1"/>
  <c r="I4" i="8"/>
  <c r="A4" i="8" s="1"/>
  <c r="D20" i="7" l="1"/>
  <c r="D19" i="7"/>
  <c r="C3" i="8" l="1"/>
  <c r="A3" i="8" s="1"/>
  <c r="C3" i="11"/>
  <c r="A3" i="11" s="1"/>
</calcChain>
</file>

<file path=xl/sharedStrings.xml><?xml version="1.0" encoding="utf-8"?>
<sst xmlns="http://schemas.openxmlformats.org/spreadsheetml/2006/main" count="1074" uniqueCount="556">
  <si>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</si>
  <si>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</si>
  <si>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</si>
  <si>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</si>
  <si>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</si>
  <si>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</si>
  <si>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</si>
  <si>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</si>
  <si>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</si>
  <si>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</si>
  <si>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</si>
  <si>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</si>
  <si>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</si>
  <si>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</si>
  <si>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</si>
  <si>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</si>
  <si>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</si>
  <si>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</si>
  <si>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</si>
  <si>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</si>
  <si>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</si>
  <si>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</si>
  <si>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</si>
  <si>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</si>
  <si>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</si>
  <si>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</si>
  <si>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</si>
  <si>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</si>
  <si>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</si>
  <si>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</si>
  <si>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</si>
  <si>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</si>
  <si>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</si>
  <si>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</si>
  <si>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</si>
  <si>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</si>
  <si>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</si>
  <si>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</si>
  <si>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</si>
  <si>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</si>
  <si>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</si>
  <si>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</si>
  <si>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</si>
  <si>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</si>
  <si>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</si>
  <si>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</si>
  <si>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</si>
  <si>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</si>
  <si>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</si>
  <si>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</si>
  <si>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</si>
  <si>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</si>
  <si>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</si>
  <si>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</si>
  <si>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</si>
  <si>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</si>
  <si>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</si>
  <si>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</si>
  <si>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</si>
  <si>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</si>
  <si>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</si>
  <si>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</si>
  <si>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</si>
  <si>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</si>
  <si>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</si>
  <si>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</si>
  <si>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</si>
  <si>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</si>
  <si>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</si>
  <si>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</si>
  <si>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</si>
  <si>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</si>
  <si>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</si>
  <si>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</si>
  <si>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</si>
  <si>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</si>
  <si>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</si>
  <si>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</si>
  <si>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</si>
  <si>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</si>
  <si>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</si>
  <si>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</si>
  <si>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</si>
  <si>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</si>
  <si>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</si>
  <si>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</si>
  <si>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</si>
  <si>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</si>
  <si>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</si>
  <si>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</si>
  <si>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</si>
  <si>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</si>
  <si>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</si>
  <si>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</si>
  <si>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</si>
  <si>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</si>
  <si>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</si>
  <si>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</si>
  <si>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</si>
  <si>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</si>
  <si>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</si>
  <si>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</si>
  <si>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</si>
  <si>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</si>
  <si>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</si>
  <si>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</si>
  <si>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</si>
  <si>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</si>
  <si>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</si>
  <si>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</si>
  <si>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</si>
  <si>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</si>
  <si>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</si>
  <si>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</si>
  <si>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</si>
  <si>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</si>
  <si>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</si>
  <si>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</si>
  <si>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</si>
  <si>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</si>
  <si>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</si>
  <si>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</si>
  <si>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</si>
  <si>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</si>
  <si>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</si>
  <si>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</si>
  <si>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</si>
  <si>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</si>
  <si>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</si>
  <si>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</si>
  <si>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</si>
  <si>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</si>
  <si>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</si>
  <si>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</si>
  <si>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</si>
  <si>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</si>
  <si>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</si>
  <si>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</si>
  <si>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</si>
  <si>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</si>
  <si>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</si>
  <si>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</si>
  <si>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</si>
  <si>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</si>
  <si>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</si>
  <si>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</si>
  <si>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</si>
  <si>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</si>
  <si>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</si>
  <si>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</si>
  <si>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</si>
  <si>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</si>
  <si>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</si>
  <si>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</si>
  <si>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</si>
  <si>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</si>
  <si>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</si>
  <si>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</si>
  <si>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</si>
  <si>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</si>
  <si>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</si>
  <si>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Redovna djelatnost</t>
  </si>
  <si>
    <t>KKT-Međunarodna kulturna djelatnost</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</si>
  <si>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</si>
  <si>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</si>
  <si>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</si>
  <si>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</si>
  <si>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</si>
  <si>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</si>
  <si>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</si>
  <si>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</si>
  <si>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</si>
  <si>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</si>
  <si>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AKTIVNOST</t>
  </si>
  <si>
    <t>A908002</t>
  </si>
  <si>
    <t>A780001</t>
  </si>
  <si>
    <t>A836002</t>
  </si>
  <si>
    <t>A834001</t>
  </si>
  <si>
    <t>A832002</t>
  </si>
  <si>
    <t>A785009</t>
  </si>
  <si>
    <t>A843002</t>
  </si>
  <si>
    <t>USTANOVA:</t>
  </si>
  <si>
    <t>PRORAČUNSKA AKTIVNOST:</t>
  </si>
  <si>
    <t>OIB USTANOVE:</t>
  </si>
  <si>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</si>
  <si>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</si>
  <si>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</si>
  <si>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</si>
  <si>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</si>
  <si>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</si>
  <si>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</si>
  <si>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</si>
  <si>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</si>
  <si>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</si>
  <si>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</si>
  <si>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</si>
  <si>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</si>
  <si>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</si>
  <si>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</si>
  <si>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</si>
  <si>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</si>
  <si>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</si>
  <si>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</si>
  <si>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</si>
  <si>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</si>
  <si>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</si>
  <si>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</si>
  <si>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</si>
  <si>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</si>
  <si>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</si>
  <si>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</si>
  <si>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</si>
  <si>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</si>
  <si>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</si>
  <si>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</si>
  <si>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</si>
  <si>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</si>
  <si>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</si>
  <si>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</si>
  <si>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</si>
  <si>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</si>
  <si>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</si>
  <si>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</si>
  <si>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</si>
  <si>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</si>
  <si>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</si>
  <si>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</si>
  <si>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</si>
  <si>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</si>
  <si>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</si>
  <si>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</si>
  <si>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</si>
  <si>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</si>
  <si>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</si>
  <si>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</si>
  <si>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</si>
  <si>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</si>
  <si>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</si>
  <si>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</si>
  <si>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</si>
  <si>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</si>
  <si>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</si>
  <si>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</si>
  <si>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</si>
  <si>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</si>
  <si>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</si>
  <si>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</si>
  <si>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</si>
  <si>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</si>
  <si>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</si>
  <si>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</si>
  <si>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</si>
  <si>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</si>
  <si>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</si>
  <si>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</si>
  <si>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</si>
  <si>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</si>
  <si>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</si>
  <si>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</si>
  <si>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</si>
  <si>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</si>
  <si>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</si>
  <si>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</si>
  <si>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</si>
  <si>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</si>
  <si>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</si>
  <si>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</si>
  <si>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</si>
  <si>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</si>
  <si>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</si>
  <si>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</si>
  <si>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</si>
  <si>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</si>
  <si>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</si>
  <si>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</si>
  <si>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</si>
  <si>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</si>
  <si>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</si>
  <si>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</si>
  <si>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</si>
  <si>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</si>
  <si>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</si>
  <si>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</si>
  <si>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</si>
  <si>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</si>
  <si>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</si>
  <si>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</si>
  <si>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</si>
  <si>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</si>
  <si>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</si>
  <si>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</si>
  <si>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</si>
  <si>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</si>
  <si>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</si>
  <si>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</si>
  <si>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</si>
  <si>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</si>
  <si>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</si>
  <si>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</si>
  <si>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</si>
  <si>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</si>
  <si>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</si>
  <si>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</si>
  <si>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</si>
  <si>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</si>
  <si>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</si>
  <si>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</si>
  <si>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</si>
  <si>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</si>
  <si>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</si>
  <si>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</si>
  <si>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</si>
  <si>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</si>
  <si>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</si>
  <si>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</si>
  <si>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</si>
  <si>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</si>
  <si>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</si>
  <si>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</si>
  <si>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</si>
  <si>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</si>
  <si>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</si>
  <si>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</si>
  <si>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</si>
  <si>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</si>
  <si>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</si>
  <si>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</si>
  <si>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</si>
  <si>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</si>
  <si>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</si>
  <si>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</si>
  <si>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</si>
  <si>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</si>
  <si>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</si>
  <si>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</si>
  <si>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</si>
  <si>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</si>
  <si>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</si>
  <si>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</si>
  <si>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</si>
  <si>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</si>
  <si>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</si>
  <si>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</si>
  <si>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</si>
  <si>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</si>
  <si>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</si>
  <si>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</si>
  <si>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</si>
  <si>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</si>
  <si>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</si>
  <si>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</si>
  <si>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</si>
  <si>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</si>
  <si>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</si>
  <si>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</si>
  <si>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</si>
  <si>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</si>
  <si>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</si>
  <si>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</si>
  <si>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</si>
  <si>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</si>
  <si>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</si>
  <si>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</si>
  <si>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</si>
  <si>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</si>
  <si>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</si>
  <si>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</si>
  <si>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</si>
  <si>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</si>
  <si>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</si>
  <si>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</si>
  <si>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</si>
  <si>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</si>
  <si>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</si>
  <si>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</si>
  <si>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</si>
  <si>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</si>
  <si>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</si>
  <si>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</si>
  <si>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</si>
  <si>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</si>
  <si>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</si>
  <si>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</si>
  <si>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</si>
  <si>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</si>
  <si>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</si>
  <si>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</si>
  <si>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</si>
  <si>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</si>
  <si>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</si>
  <si>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</si>
  <si>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</si>
  <si>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</si>
  <si>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</si>
  <si>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</si>
  <si>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</si>
  <si>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</si>
  <si>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</si>
  <si>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</si>
  <si>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</si>
  <si>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</si>
  <si>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</si>
  <si>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</si>
  <si>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</si>
  <si>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</si>
  <si>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</si>
  <si>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</si>
  <si>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</si>
  <si>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</si>
  <si>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</si>
  <si>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</si>
  <si>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</si>
  <si>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</si>
  <si>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</si>
  <si>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</si>
  <si>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</si>
  <si>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</si>
  <si>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</si>
  <si>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</si>
  <si>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</si>
  <si>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</si>
  <si>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</si>
  <si>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</si>
  <si>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</si>
  <si>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</si>
  <si>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</si>
  <si>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</si>
  <si>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</si>
  <si>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</si>
  <si>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</si>
  <si>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</si>
  <si>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</si>
  <si>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</si>
  <si>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</si>
  <si>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</si>
  <si>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</si>
  <si>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</si>
  <si>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</si>
  <si>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</si>
  <si>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</si>
  <si>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</si>
  <si>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</si>
  <si>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</si>
  <si>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</si>
  <si>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</si>
  <si>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</si>
  <si>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</si>
  <si>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</si>
  <si>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</si>
  <si>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</si>
  <si>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</si>
  <si>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</si>
  <si>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</si>
  <si>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</si>
  <si>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</si>
  <si>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</si>
  <si>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</si>
  <si>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</si>
  <si>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</si>
  <si>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</si>
  <si>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</si>
  <si>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</si>
  <si>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</si>
  <si>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</si>
  <si>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</si>
  <si>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</si>
  <si>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</si>
  <si>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</si>
  <si>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</si>
  <si>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</si>
  <si>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</si>
  <si>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</si>
  <si>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</si>
  <si>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</si>
  <si>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</si>
  <si>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</si>
  <si>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</si>
  <si>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</si>
  <si>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</si>
  <si>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</si>
  <si>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</si>
  <si>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</si>
  <si>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</si>
  <si>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</si>
  <si>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</si>
  <si>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</si>
  <si>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</si>
  <si>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</si>
  <si>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</si>
  <si>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</si>
  <si>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</si>
  <si>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</si>
  <si>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</si>
  <si>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</si>
  <si>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</si>
  <si>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</si>
  <si>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</si>
  <si>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</si>
  <si>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</si>
  <si>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</si>
  <si>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</si>
  <si>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</si>
  <si>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Ukupni iznosi iz tablice 2.</t>
  </si>
  <si>
    <t>NAZIV KONTA
(automatski se upisuje unosom kontnog broja)</t>
  </si>
  <si>
    <t>Konačno izvješće (označiti s X)</t>
  </si>
  <si>
    <t>DETALJNI OPIS IZVRŠENOG PROGRAMA
(ujedno navesti aktinosti koje su provodene programom te ukoliko ih je bilo navesti razloge odstupanja od planiranog)</t>
  </si>
  <si>
    <t xml:space="preserve">UTROŠENA VLASTITA SREDSTVA PO PROGRAMU (izvor 31) </t>
  </si>
  <si>
    <t>PROGRAMSKA DJELATNOST</t>
  </si>
  <si>
    <t xml:space="preserve">UTROŠENI IZNOS SREDSTAVA MINISTARSTVA  - prikazati utrošeni iznos sredstava Ministarstva (izvor 11) </t>
  </si>
  <si>
    <t xml:space="preserve">ugovoreno </t>
  </si>
  <si>
    <t xml:space="preserve">izvršeno </t>
  </si>
  <si>
    <t xml:space="preserve">ostali izvori financiraja </t>
  </si>
  <si>
    <t>SPECIFIKACIJA TROŠKOVA SREDSTAVA MINISTARSTVA KULTURE I MEDIJA (EUR)</t>
  </si>
  <si>
    <t>UGOVORENI IZNOS (SREDSTVA MINISTARSTVA - IZVOR 11)</t>
  </si>
  <si>
    <t>Tablica: IZVRŠENJE PLANA PROGRAMSKIH AKTIVNOSTI USTANOVA U NADLEŽNOSTI MINISTARSTVA KULTURE I MEDIJA ZA 2024. GODINU</t>
  </si>
  <si>
    <t>ZA 2024. GODINU</t>
  </si>
  <si>
    <t>Privremeno izvješće (označiti s X)</t>
  </si>
  <si>
    <t>Izložba "Tko tu koga ženi?"</t>
  </si>
  <si>
    <t>Izložba "Etimologija: Trakošćan, utvrda i legenda" ("Trakošćan: od utvrde do muzeja")</t>
  </si>
  <si>
    <t>Knjiga "Djela vojne tematike u dvorcu Trakošćan" ("Vojnici grofa Josipa Kazimira Draškovića")</t>
  </si>
  <si>
    <t>Edukacija za razvoj publike</t>
  </si>
  <si>
    <t>Rebranding, novi vizualni identitet, dizajn i oblikovanje web stranice</t>
  </si>
  <si>
    <t>Sanacija stepeništa i staza u perivoju</t>
  </si>
  <si>
    <t>Razmjena izložbi - Muzej Arouca</t>
  </si>
  <si>
    <t>Sufinanciranje energetske obnove pomoćne zgrade Dvora Trakošćan</t>
  </si>
  <si>
    <t>Organizacija konferencije i sudjelovanje na konferencijama</t>
  </si>
  <si>
    <t>Proslava 70 godina</t>
  </si>
  <si>
    <t>Konzervatorsko-restauratorski zahvati na zidnim tapetama iz druge polovice 19. stoljeća, Mala biblioteka Dvora Trakošćan</t>
  </si>
  <si>
    <t xml:space="preserve">OSTALI IZVORI FINANCIRANJA  specificirati izvor (izvor 43) </t>
  </si>
  <si>
    <t>dr.sc. Goranka Horjan</t>
  </si>
  <si>
    <t>042796281/0992138157</t>
  </si>
  <si>
    <t>ravnateljica@trakoscan.hr</t>
  </si>
  <si>
    <t xml:space="preserve">32339 Ostale usluge promidžbe i informiranja
Promidžba: 269,60 
32379 Ostale intelektualne usluge
Lektura i redaktura tekstova za izložbu: 120,00 
32391 Grafičke i tiskarske usluge, usluge kopiranja i uvezivanja i slično
Grafičko oblikovanje i tisak, montaža i dostava: 2.487,50 
32412 Naknade ostalih troškova
Smještaj organizatora izložbe: 940,70 
</t>
  </si>
  <si>
    <t xml:space="preserve">32112 Dnevnice za službeni put u inozemstvu
Dnevnice: 1.816,27 
32114 Naknada za smještaj na službenom putu u inozemstvu
Smještaj: 510,98 
32119 Ostali rashodi za službena putovanja
Viza: 45,00 
32131 Seminari, savjetovanja i simpoziji
Informatička oprema: 155,90 
Ozvučenje i video streaming foruma: 1.000,00 
Organizacija foruma: 2.326,50 
Prijevoz sudionika foruma: 650,00 
</t>
  </si>
  <si>
    <t xml:space="preserve">32332 Tisak
Tisak postera: 154,25 
32339 Ostale usluge promidžbe i informiranja
Promidžba: 3.401,88
32371 Autorski honorari
Nastup glazbenika na eventu: 827,94 
32379 Ostale intelektualne usluge
Fotografije za obljetnicu: 1.000,00 
Vođenje eventa: 150,00 
32392 Film i izrada fotografija
Izrada animacija za event: 900,00 
32399 Ostale nespomenute usluge
Fotografiranje eventa: 580,00 
Najam rasvjete za event: 3.000,00 
Prijevoz sudionika eventa: 650,00 
</t>
  </si>
  <si>
    <t xml:space="preserve">Izložba „Žene u životu samostana Arouca“ bila je postavljena u polivalentnoj dvorani dvorca Trakošćan u razdoblju od 10. svibnja do 8. srpnja 2024. godine. Partneri Dvora Trakošćan na izložbi bili su Muzej Arouca, Samostan Arouca, Portugalski javni zavod za kulturnu baštinu, Općina Arouca te Kraljevska bratovština kraljice Svete Mafalde.
Provedene aktivnosti:
1. Ljiljana Marks lektorirala je tekstove tematskih legendi (DIGITAL DUST, OBRT ZA USLUGE, VL. MARKO-JAKOV ŠIMUNOVIĆ). 
2. ŠIMIĆ &amp; CO d.o.o. dizajnirali su, tiskali, dostavili i montirali tematske legende.
3. Partnerima iz Portugala organiziran je smještaj (Hotel Trakošćan i DELMINIUM J.I.M d.o.o.)
4. Izložba je promovirana u medijima te je održano svečano otvorenje.
Ukupno je utrošeno: 3.912,85 eura
Od toga:
Sredstva Ministarstva kulture i medija: 3.817,80 eura
Vlastita sredstva: 95,05 eura
</t>
  </si>
  <si>
    <t xml:space="preserve">45111 Dodatna ulaganja na građevinskim objektima
144.992,00
</t>
  </si>
  <si>
    <t xml:space="preserve">Povodom 70 godina muzeja održan je zabavni event za uzvanike i posjetitelje te marketinška i PR kampanja za promociju Dvora Trakošćan. Svečana proslava obljetnice pod geslom „Povezani kroz vrijeme“ održana je 24. travnja 2024. godine u dvorcu Trakošćan.
Provedene aktivnosti:
1. Tiskan je poster sa zapisima iz starih knjiga dojmova (COPY CENTAR HABULAN).
2. Postavljeni su bilboard plakati (P.I.O. d.o.o., OPREMA ŠPOLJAR d.o.o.).
3. Objavljen je oglas (METROPOLITAN Hrvatska d.o.o. za informiranje).
4. Hrvoje Šenjug održao je koncert u dvorcu na svečanoj proslavi.
5. Otkupljene su stare i snimljene nove fotografije za potrebe promidžbe te je fotografiran event (STUDIO TWENTY2 j.d.o.o.).
6. Kristijan Petrović vodio je program proslave (UNI Studio, obrt za digitalno snimanje i marketing).
7. Iprodukcija, obrt za proizvodnju sadržaja, vl. Ivica Jeremić izradio je 3D model zmaja i animaciju za event.
8. Unajmljena je rasvjeta za event (LIBERO, obrt za usluge i najam, vl. Mladen Liber).
9. Organiziran je prijevoz za sudionike proslave iz Zagreba u Trakošćan i natrag (Presečki grupa d.o.o.).
10. Organiziran je svečani domjenak (SLASTICE TRI UŽITKA, PZ Ivanec, Hotel Trakošćan d.o.o., GERIĆ-MG j.d.o.o., KUDELIĆ d.o.o., Restoran Lagvić) te je nabavljeno cvijeće za event (CVJEĆARNA LJILJAN vl. Ljiljana Kramarić) - VLASTITA SREDSTVA.
Ukupno je utrošeno: 14.824,19 eura
Od toga: 
Sredstva Ministarstva kulture i medija: 10.664,07 eura
Vlastita sredstva: 4.160,12 eura
</t>
  </si>
  <si>
    <t xml:space="preserve">Provedene su sljedeće aktivnosti:
1. U Trakošćanu je 23.05.2024. održan međunarodni Forum muzealaca na temu “Kako smanjiti rizike prilagodljivim modelima upravljanja u području jačanja kapaciteta, brendiranja i prikupljanja sredstava za muzejske investicije”. Za potrebe foruma nabavljena je oprema (HABEK d.o.o.), organizirana je produkcija – audio, video i streaming eventa (VIVID ORIGINAL turistička agencija d.o.o.), prostor (Hotel Trakošćan d.o.o.) te prijevoz sudionika iz Zagreba u Trakošćan i natrag (Presečki grupa d.o.o.).
2. Ravnateljica i četiri djelatnice muzeja su 01. i 02.03.2024. uspostavile su suradnju u Beču gdje su posjetile srodne muzejske ustanove (Belvedere, Belvedere 21, FLIP – Erste Financial Life Park, Albertina, Weltmuseum Wien, Kunsthistorisches Museum) te se upoznale s pozitivnim praksama, raznolikim organizacijskim aspektima i operativnim pristupima posjećenih muzeja.
3. Ravnateljica je od 07. do 14.04.2024. bila član obrazovne delegacije RH koja je s ciljem promicanja međunarodne suradnje u području kulture i obrazovanja posjetila tri kineska grada – Peking, Jinan i Šangaj s ciljem razmjene izložbi i programa posjeta kineskih posjetitelja.
4. Ravnateljica je od 10. do 13.06.2024. sudjelovala na Generalnoj skupštini ICOM-a u Marseilleu. Sudjelovala je i na sastanku savjetodavnog odbora te na radionici vezanoj uz novi Etički kodeks ICOM-a.
5. Ravnateljica je od 07. do 12.07.2024. sudjelovala na stručnoj konferenciji u Skopju u Muzeju VMRO na temu postupanja u slučaju izvanrednih situacija.
Ukupno je utrošeno: 6.660,07 eura
Od toga: 
Sredstva Ministarstva kulture i medija: 6.504,65 eura
Vlastita sredstva: 155,42 eura
</t>
  </si>
  <si>
    <t xml:space="preserve">32339 Ostale usluge promidžbe i informiranja
Objava članka: 779,75
32371 Autorski honorari
Tekstovi, recenzije, karte: 7.701,25 
32377 Usluge agencija, studentskog servisa
Prijevod teksta na engleski jezik: 2.365,00 
32379 Ostale intelektualne usluge
Prijevod teksta na njemački jezik: 2.300,00 
Lektura, korektura i redaktura: 729,00 
Fotografiranje umjetnina za knjigu: 300,00 
32391 Grafičke i tiskarske usluge, usluge kopiranja i uvezivanja i slično
Tisak: 3.915,00 
32399 Ostale nespomenute usluge
Dizajn i prijelom: 2.110,00 
</t>
  </si>
  <si>
    <t xml:space="preserve">32112 Dnevnice za službeni put u inozemstvu
Dnevnice: 270,00 
32114 Naknada za smještaj na službenom putu u inozemstvu
Smještaj na službenom putu: 291,24 
32119 Ostali rashodi za službena putovanja
Naknada za korištenje: 67,00 
32244 Ostali materijal i dijelovi za tekuće i investicijsko održavanje
Materijal za restauriranje: 1.717,03 
32251 Sitni inventar
Rasvjeta: 99,81 
32372 Ugovori o djelu
Savjetodavne usluge: 1.072,00 
32377 Usluge agencija, studentskog servisa
Prijevod ugovora s M. Krönom: 25,00 
32378 Znanstvenoistraživačke usluge
Analiza: 756,00 
32379 Ostale intelektualne usluge
Pregled, konzervacija i restauracija: 12.097,50
Fotografiranje: 200,00
42259 Ostali instrumenti, uređaji i strojevi
Uređaji: 2.770,51 
42271 Uređaji
Muzejski usisavač: 700,28 
</t>
  </si>
  <si>
    <t xml:space="preserve">32244 Ostali materijal i dijelovi za tekuće i investicijsko održavanje
Materijal za restauriranje: 122,25 
Izvedba postava (stolarski i staklarski radovi): 4.077,75
32319 Ostale usluge za komunikaciju i prijevoz
Prijevoz muzejske građe: 250,00 
32332 Tisak
Tisak kataloga i plakata: 2.435,00 
32377 Usluge agencija, studentskog servisa (prijepisi, prijevodi i drugo)
Prijevod tekstova: 794,00 
32379 Ostale intelektualne usluge
Lektura tekstova: 284,00 
32389 Ostale računalne usluge
Multimedijalna igra: 3.000,00 
32391 Grafičke i tiskarske usluge, usluge kopiranja i uvezivanja i slično
Likovni postav izložbe i dizajn kataloga: 3.150,00 
Tisak legendi: 2.478,38 
32399 Ostale nespomenute usluge
Digitalne preslike građe: 62,41 eura
Produkt dizajn i izvedba izložbe: 4.452,50 
32922 Premije osiguranja ostale imovine
Osiguranje: 1.763,71  
42211 Računala i računalna oprema
Oprema za multimedijalnu igru: 1.460,00 
</t>
  </si>
  <si>
    <t xml:space="preserve">32389 Ostale računalne usluge
Fotografiranje i izrada videa: 1.580,00 
Intervencija na web stranici: 650,00 
Izrada web stranice: 12.110,82
Vizualni identitet: 559,18
4211 Računala i računalna oprema
Računalo: 2.550,00
</t>
  </si>
  <si>
    <t>x</t>
  </si>
  <si>
    <t xml:space="preserve">32219 Ostali materijal za potrebe redovnog poslovanja
Materijal za edukativne radionice za izložbu: 1.937,50
32244 Ostali materijal i dijelovi za tekuće i investicijsko održavanje
Izvedba postava: 3.885,09 
32332 Tisak
Tisak kataloga: 3.116,25
32339 Ostale usluge promidžbe i informiranja
Objava članaka: 2.100,00 
32371 Autorski honorari
Koncert na otvorenju: 671,29 
32377 Usluge agencija, studentskog servisa
Prijevod tekstova: 734,50 
32379 Ostale intelektualne usluge
Lektura tekstova: 472,00 
Prijevod tekstova: 709,00
32389 Ostale računalne usluge
Digitalni sadržaj: 1.200,00 
Multimedijalna igra: 11.725,00
32391 Grafičke i tiskarske usluge, usluge kopiranja i uvezivanja i sl
Oblikovanje kataloga: 3.337,50
Oblikovanje postera i banera: 1.750,31
32399 Ostale nespomenute usluge
Fotografiranje predmeta: 550,00 
Izrada modela dvorca: 1.000,00 
Fotografiranje otvorenja: 260,00 
Prijevoz sudionika: 572,00 
Likovni postav izložbe: 6.674,38 
</t>
  </si>
  <si>
    <t xml:space="preserve">Provedene aktivnosti:
1. Dubravko Hrupa fotografirao je umjetnine i interijer dvorca za potrebe izrade nove web stranice (STUDIO TWENTY2 j.d.o.o).
2. Izrađen je novi vizualni identitet muzeja (R + V d.o.o.).
3. Izvršena je intervencija (Bradati guru, obrt za digitalne djelatnosti, vl. Tomislav Buza) te je dizajnirana i oblikovana nova web stranica muzeja (INTERNET JELOVNIK d.o.o.).
4. Nabavljeno je računalo (INFO „M“ Računala).
Ukupno je utrošeno: 22.991,50 eura
Od toga: 
Sredstva Ministarstva kulture i medija: 17.450,00 eura
Vlastita sredstva: 5.541,50 eura
</t>
  </si>
  <si>
    <t xml:space="preserve">1. Proveden je postupak javne nabave te je s tvrtkom VODOPRIVREDA-ZAGORJE d.o.o. sklopljen Ugovor o izvođenju radova energetske obnove pomoćne zgrade Dvora Trakošćan s rokom izvršenja od 13 mjeseci od uvođenja u posao koje je provedeno 16.07.2024. Do sada su ispostavljene tri privremene situacije.
2. S tvrtkom STUDIO NEXAR d.o.o. sklopljen je ugovor o obavljanju usluge stručnog nadzora i koordinatora zaštite na radu.
3. S tvrtkom Building d.o.o. sklopljen je Ugovor o obavljanju projektantskog nadzora.
4. Tvrtka SUBNECTO d.o.o. obavlja poslove vođenja projekta.
5. Tvrtka BDC d.o.o. obavlja poslove poslovnog savjetovanja u svezi vođenja i upravljanja projektom.
6. Izrađeni su privremena ploča i ostali potrebni promidžbeni materijali.
Ukupno je utrošeno: 209.726,05 eura
Od toga: 
Sredstva Ministarstva kulture i medija: 144.992,00 eura 
Vlastita sredstva: 27.624,04 eura
EU sredstva: 37.110,01 eura
</t>
  </si>
  <si>
    <t xml:space="preserve">32329 Ostale usluge tekućeg i investicijskog održavanja
Projektiranje (stepenište): 184,13 
Radovi (stepenište): 50.549,87
Radovi (staze): 185.065,71
32379 Ostale intelektualne usluge
Projektiranje (staze): 13.748,00
32399 Ostale nespomenute usluge
Stručni nadzor (stepenište): 1.166,13
Stručni nadzor (staze): 7.365,00
</t>
  </si>
  <si>
    <t xml:space="preserve">Na zidnim tapetama iz Male biblioteke izvedeni su konzervatorsko-restauratorski zahvati te su provedene sljedeće aktivnosti:
1. Restauratorica Valentina Meštrić koja provodi zahvate prisustvovala je konferenciji u Berlinu gdje je stekla dodatna potrebna znanja za provođenje zahvata.
2. Nabavljen je potreban materijal za konzervaciju i restauraciju tapeta (Ljekarna Zubović, JURIČEK, vl. Jakov Juriček, CRESCAT d.o.o., NECO d.o.o.).
3. Nabavljeni su potrebni uređaji za konzervaciju i restauraciju tapeta (LEDaudio d.o.o., CRESCAT d.o.o.).
4. S Andrejom Dragojević sklopljen je Ugovor o djelu za pružanje savjetodavnih usluga za izvođenje konzervatorsko-restauratorskih zahvata na tapetama.
5. ARCHEOLAB, Obrt za tehničke analize, vl. Tea Zubin Ferri proveo je potrebne analize tapeta.
6. Restaurator Markus Krön izveo je dio konzervatorsko-restauratorskih zahvata na tapetama.
7. Dubravko Hrupa fotografirao je različite faze restauracije tapeta (STUDIO TWENTY2 j.d.o.o).
Ukupno je utrošeno: 20.789,58 eura
Od toga: 
Sredstva Ministarstva kulture i medija: 20.066,37 eura
Vlastita sredstva: 723,21 eura
</t>
  </si>
  <si>
    <t xml:space="preserve">Priređena je, tiskana i promovirana publikacija „Vojnici grofa Josipa Kazimira Draškovića – katalog likovnih djela vojne tematike iz 18. stoljeća u Dvoru Trakošćanu“.
Provedene aktivnosti:
1. Vladimir Brnardić napisao je i uredio tekstove za katalog. Tekstove su također napisali Ivan Mravlinčić, Harald Skala i Marina Bregovac Pisk.
2. Izrađene su recenzije kataloga (Juraj Balić i Sanja Cvetnić).
3. Helena Kubal pripremila je i uredila geografske karte za katalog.
4. Dubravko Hrupa snimio je fotografije umjetnina za katalog (STUDIO TWENTY2 j.d.o.o.).
5. Lučana Banek prevela je tekst kataloga na engleski jezik („LUČ“ OBRT ZA PREVOĐENJE I PODUKU, VL. LUČANA BANEK).
6. Ines Meštrović prevela je tekst kataloga na njemački jezik.
7. Ljiljana Marks lektorirala je tekst kataloga (DIGITAL DUST, OBRT ZA USLUGE, VL. MARKO-JAKOV ŠIMUNOVI).
8. Matija Dronjić dizajnirao je i prelomio katalog (MCS, obrta za kreativne usluge).
9. Tiskana je hrvatska verzija kataloga (KERSCHOFFSET d.o.o.).
10. Katalog je promoviran na Interliberu.
11. Objavljen je članak o katalogu.
12. Dizajnirani su i tiskani plakat i deplijani o katalogu (KLINGER d.o.o.)
Ukupno je utrošeno: 23.170,25 eura
Od toga: 
Sredstva Ministarstva kulture i medija: 20.200,00 eura
Vlastita sredstva: 470,25 eura
Ostali izvori (JANAF): 2.500,00
</t>
  </si>
  <si>
    <t xml:space="preserve">Provedene su brojne školske i obiteljske radionice („Mali detektivi“, „Zmaj, vještica i tajni prolaz“, „Radionica kaligrafije“, „Heraldička radionica“).
Potrebno je izdvojiti nekoliko održanih posebnih programa u sklopu kojih su održana predavanja, koncerti, predstave i promocije:
1. Noć muzeja 26.01.2024.
2. Kineski zmaj u zmajskom dvorcu 04.02.2024.
3. Tjedan zaljubljenih u Trakošćanu 12. do 18.02.2024.
4. Međunarodni dan žena 08.03.2024.
5. Trakošćan u zelenom 15.03.2024.
6. Noć tvrđava 10.05.2024.
7. Dan muzeja 18.05.2024.
8. Brk i brada -  nekada i sada 07.09.2024.
9. Magična noć 26.10.2024.
Izrađena je edukativno multimedijalna aplikacija (NOVENA d.o.o. za računalne usluge i dizajn).
Ukupno je utrošeno: 33.487,59 eura
Od toga: 
Sredstva Ministarstva kulture i medija:  19.773,95 eura
Vlastita sredstva: 13.713,64 eura
</t>
  </si>
  <si>
    <t xml:space="preserve">32211 Uredski materijal
Materijal za radionice: 947,82 
32244 Ostali materijal i dijelovi za tekuće i 
Investicijsko održavanje
Materijal za radionice (zmaj): 6,95
32334 Promidžbeni materijal
Promotivni okvir: 45,50   
32339 Ostale usluge promidžbe i informiranja
Objave (web, mreže, tisak, bilboardi): 2.683,63
32371 Autorski honorari
Autorski ugovori izvođača: 5.064,76
32377 Usluge agencija, studentskog servisa
Dizajn vizuala: 198,24 
32379 Ostale intelektualne usluge
Predavanja i predstave: 1.550,00
Oslikavanje: 200,00 
Fotografiranje i dizajn: 910,00 
32389 Ostale računalne usluge
Izrada edukativno multimedijalne aplikacije: 5.508,48
32399 Ostale nespomenute usluge
Fotografiranje i dizajn: 1.500,00 
Koncert: 229,51
Rasvjeta: 798,75
32922 Premija osiguranja ostale imovine
Osiguranje: 130,31 
</t>
  </si>
  <si>
    <t xml:space="preserve">OSTALI IZVORI FINANCIRANJA  specificirati izvor (izvor 52) </t>
  </si>
  <si>
    <t xml:space="preserve">Izložba „Trakošćan: od burga do muzeja“ bila je postavljena u dvorcu Trakošćan od 10. listopada 2024. do 10. veljače 2025. godine.
Provedene aktivnosti:
1. Nacionalna i sveučilišna knjižnica u Zagrebu ustupila je, skenirala i dostavila fotografije dokumenata za izložbu i katalog.
2. Ivan Mravlinčić osmislio je stručnu koncepciju izložbe i napisao tekstove za izložbu i katalog.
3. Maja Šimić osmislila je likovni postav izložbe (ŠIMIĆ &amp; CO d.o.o.).
4. Izvedeni su staklarski radovi za postav izložbe (Staklorez-Burić d.o.o.).
5. Lučana Banek prevela je tekstove tematskih i predmetnih legendi kao i tekst kataloga na engleski jezik („LUČ“ OBRT ZA PREVOĐENJE I PODUKU, VL. LUČANA BANEK).
6. Ines Meštrović prevela je tekstove na njemački jezik.
7. Ljiljana Marks lektorirala je tekstove tematskih i predmetnih legendi kao i tekst kataloga (DIGITAL DUST, OBRT ZA USLUGE, VL. MARKO-JAKOV ŠIMUNOVIĆ).
8. Dubravko Hrupa snimio je fotografije za izložbu i katalog te otvorenje izložbe (STUDIO TWENTY2 j.d.o.o.).
9. ŠIMIĆ &amp; CO d.o.o. tiskao je tematske i predmetne legende, montirao i postavio izložbu.
10. Smartera solutions, obrt za savjetovanje i ostale usluge, vl. Krešimir Jurak osmislio je digitalne sadržaje za izložbu.
11. Karlo Ugarković izradio je model dvorca za izložbu (kromarh d.o.o.).
12. Osmišljena je multimedijalna igra uz izložbu (IQuest j.d.o.o.).
13. Održano je svečano otvorenje izložbe.
14. Organiziran je prijevoz za sudionike otvorenja iz Zagreba u Trakošćan i natrag (Presečki grupa d.o.o.).
15. Zvonimir Šestak izveo je glazbeni nastup povodom otvorenja izložbe.
16. U Nacionalu i Meridijanima objavljeni su članci o izložbi.
17. Maja Nikin Šimić dizajnirala je katalog izložbe.
18. Tiskan je katalog izložbe (Sveučilišna tiskara d.o.o.).
19. R PLUS V d.o.o. dizajnirali su i tiskali postere i baner.
20. U sklopu izložbe održane su edukativne radionice te je za njih nabavljen materijal (ŠIMIĆ &amp; CO d.o.o.).
Ukupno je utrošeno: 42.008,45 eura
Od toga:
Sredstva Ministarstva kulture i medija: 40.694,82 eura
Vlastita sredstva: 1.313,63 eura
</t>
  </si>
  <si>
    <t xml:space="preserve">1. SANACIJA DRVENOG STEPENIŠTA ZA PRISTUP DVORCU
1. Tvrtka PRO-NEX PROJEKTI d.o.o. izradila je troškovnik za sanaciju stepeništa.
2. Proveden je postupak jednostavne nabave te je s tvrtkom TTG d.o.o. sklopljen Ugovor o nabavi radova s 31.8.2024. kao rokom dovršenja radova.
3. S tvrtkom PRO-NEX PROJEKTI d.o.o. sklopljen je Ugovor o obavljanju stručnog nadzora.
4. Jelena Đurman imenovana je voditeljicom arheološkog nadzora.
5. Radovi su dovršeni te je 29.8.2024. izvršen pregled i primopredaja.
2. SANACIJA I GRAĐEVINSKI ZAHVATI NA STAZAMA, KLIZIŠTIMA I ODVODNJI DO DVORCA
1. Tvrtka MAORING d.o.o. izradila je Glavni projekt Uređenja staze u perivoju dvorca Trakošćan.
2. Proveden je postupak javne nabave te je s tvrtkom „TARAC“ građevinarstvo, prijevoz i trgovina sklopljen Ugovor o izvođenju radova sanacije i građevinskih zahvata na stazama, klizištima i odvodnji s 20.12.2024. kao rokom dovršenja radova. 
3. Tvrtka MAORING d.o.o. angažirana je za obavljanje stručnog nadzora.
4. Jelena Đurman imenovana je voditeljicom arheološkog nadzora.
5. Radovi su dovršeni te je 17.1.2025. izvršen pregled i primopredaja.
3. UREĐENJE PJEŠAČKE STAZE DO KAPELICE STAZE DO KAPELE SV.KRIŽA
1. Tvrtka MAORING d.o.o. izradila je Glavni projekt Uređenja staze do kapele Sv. Križa u perivoju dvorca Trakošćan.
2. Proveden je postupak javne nabave te je s tvrtkom „TARAC“ građevinarstvo, prijevoz i trgovina sklopljen Ugovor o izvođenju radova uređenja pješačke staze do kapelice sv. Križa u perivoju dvorca Trakošćan s 15.1.2025. kao rokom dovršenja radova. Izvođač je 3.12.2024. uveden u posao. Do sada je ispostavljena jedna privremena situacija.
3. Tvrtka MAORING d.o.o. angažirana je za obavljanje stručnog nadzora.
4. Jelena Đurman imenovana je voditeljicom arheološkog nadzora.
Ukupno je utrošeno: 258.078,84 eura
Od toga: 
Sredstva Ministarstva kulture i medija: 258.078,84 eura 
Vlastita sredstva: 0,00 eura
</t>
  </si>
  <si>
    <t xml:space="preserve">Izložba „Tko tu koga ženi?“ bila je postavljena u dvorcu Trakošćan u razdoblju od 24. travnja do 15. rujna 2024. godine. 
Provedene aktivnosti:
1. Restauriran je dio muzejske građe koja je bila izložena na izložbi te je za to nabavljen materijal (CRESCAT d.o.o.).
2. Hrvatski državni arhiv ustupio je, skenirao i dostavio fotografije dokumenata za izložbu i katalog.
3. Posuđena muzejska građa osigurana je od požara, provalne krađe te je osiguran njezin transport (CROATIA OSIGURANJE d.d.).
4. Muzejski predmeti posuđeni od strane partnerskih muzeja dopremljeni su u Trakošćan te su po zatvaranju izložbe vraćeni u Zagreb. (AUTRE CARGO D.O.O.).
5. Andreja Srednoselec osmislila je stručnu koncepciju izložbe i napisala tekstove za izložbu i katalog.
6. Ana Katurić osmislila je likovni postav izložbe te je dizajnirala katalog (KONCEPT ADV, obrt za savjetovanje i ostale umjetničke djelatnosti, vl. Vjeran Vukašinović).
7. Osmišljen je dizajn i izvedba izložbenih elemenata (ARHITEKTI PAULIĆ d.o.o).
8. Izvedeni su stolarski, bravarski i staklarski radovi za postav izložbe (ANKER PROMET d.o.o., COLOR DESIGN d.o.o., GORICA STAKLO d.o.o., BIROMAT d.o.o., CS d.o.o.).
9. Lučana Banek prevela je tekstove tematskih i predmetnih legendi kao i tekst kataloga na engleski jezik („LUČ“ OBRT ZA PREVOĐENJE I PODUKU, VL. LUČANA BANEK).
10. Ljiljana Marks lektorirala je tekstove tematskih i predmetnih legendi kao i tekst kataloga (DIGITAL DUST, OBRT ZA USLUGE, VL. MARKO-JAKOV ŠIMUNOVIĆ).
11. TEAM PRINT d.o.o. tiskao je tematske i predmetne legende za izložbu.
12. GROW d.o.o. osmislio je multimedijalnu igru za izložbu te su nabavljeni tableti za korištenje igre.
13. Održano je svečano otvorenje izložbe.
14. Tiskan je katalog izložbe (Sveučilišna tiskara d.o.o.).
15. Održana je promocija kataloga na Interliberu te u Gradskom muzeju Varaždin.
Ukupno je utrošeno: 28.971,42 eura
Od toga:
Sredstva Ministarstva kulture i medija: 24.330,00 eura
Vlastita sredstva: 4.641,42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</si>
</sst>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numFmt numFmtId="165" formatCode="00000000"/>
    <numFmt numFmtId="166" formatCode="00000000000"/>
    <numFmt numFmtId="167" formatCode="_-* #,##0.00\ [$€-1]_-;\-* #,##0.00\ [$€-1]_-;_-* &quot;-&quot;??\ [$€-1]_-;_-@_-"/>
  </numFmts>
  <fonts count="37" x14ac:knownFonts="1">
    <font>
      <sz val="11"/>
      <color indexed="8"/>
      <name val="Calibri"/>
      <family val="2"/>
      <charset val="238"/>
    </font>
    <font>
      <b/>
      <sz val="10"/>
      <color indexed="8"/>
      <name val="Arial"/>
      <family val="2"/>
      <charset val="238"/>
    </font>
    <font>
      <b/>
      <sz val="12"/>
      <color indexed="8"/>
      <name val="Arial"/>
      <family val="2"/>
      <charset val="238"/>
    </font>
    <font>
      <sz val="10"/>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b/>
      <sz val="11"/>
      <color theme="9"/>
      <name val="Arial Narrow"/>
      <family val="2"/>
      <charset val="238"/>
    </font>
    <font>
      <b/>
      <sz val="11"/>
      <color indexed="8"/>
      <name val="Calibri"/>
      <family val="2"/>
      <charset val="238"/>
    </font>
    <font>
      <b/>
      <sz val="12"/>
      <name val="Arial"/>
      <family val="2"/>
      <charset val="238"/>
    </font>
    <font>
      <b/>
      <sz val="10"/>
      <name val="Arial"/>
      <family val="2"/>
      <charset val="238"/>
    </font>
    <font>
      <b/>
      <sz val="10"/>
      <color indexed="8"/>
      <name val="Calibri"/>
      <family val="2"/>
      <charset val="238"/>
    </font>
    <font>
      <sz val="10"/>
      <name val="Calibri"/>
      <family val="2"/>
      <charset val="238"/>
    </font>
    <font>
      <sz val="7.5"/>
      <color indexed="8"/>
      <name val="Calibri"/>
      <family val="2"/>
      <charset val="238"/>
    </font>
    <font>
      <sz val="8"/>
      <color indexed="8"/>
      <name val="Calibri"/>
      <family val="2"/>
      <charset val="238"/>
    </font>
  </fonts>
  <fills count="10">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28">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6">
    <xf numFmtId="0" fontId="0" fillId="0" borderId="0"/>
    <xf numFmtId="0" fontId="16" fillId="0" borderId="0" applyNumberFormat="0" applyFill="0" applyBorder="0" applyAlignment="0" applyProtection="0"/>
    <xf numFmtId="0" fontId="16" fillId="0" borderId="0" applyNumberFormat="0" applyFill="0" applyBorder="0" applyAlignment="0" applyProtection="0">
      <alignment vertical="top"/>
      <protection locked="0"/>
    </xf>
    <xf numFmtId="0" fontId="9" fillId="0" borderId="0"/>
    <xf numFmtId="0" fontId="4" fillId="0" borderId="0"/>
    <xf numFmtId="0" fontId="4" fillId="0" borderId="0"/>
  </cellStyleXfs>
  <cellXfs count="136">
    <xf numFmtId="0" fontId="0" fillId="0" borderId="0" xfId="0"/>
    <xf numFmtId="0" fontId="3" fillId="0" borderId="0" xfId="0" applyFont="1" applyAlignment="1">
      <alignment vertical="center" wrapText="1"/>
    </xf>
    <xf numFmtId="0" fontId="5" fillId="0" borderId="1" xfId="4" applyFont="1" applyBorder="1" applyAlignment="1">
      <alignment horizontal="center" vertical="center" wrapText="1"/>
    </xf>
    <xf numFmtId="0" fontId="5" fillId="0" borderId="2" xfId="4" applyFont="1" applyBorder="1" applyAlignment="1">
      <alignment horizontal="center" vertical="center" wrapText="1"/>
    </xf>
    <xf numFmtId="0" fontId="6" fillId="0" borderId="3" xfId="5" applyFont="1" applyBorder="1" applyAlignment="1">
      <alignment horizontal="left" vertical="center" wrapText="1" indent="1"/>
    </xf>
    <xf numFmtId="0" fontId="5" fillId="0" borderId="4" xfId="4" applyFont="1" applyBorder="1"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vertical="center" indent="1"/>
    </xf>
    <xf numFmtId="0" fontId="5" fillId="0" borderId="5" xfId="4" applyFont="1" applyBorder="1" applyAlignment="1">
      <alignment horizontal="center" vertical="center" wrapText="1"/>
    </xf>
    <xf numFmtId="164" fontId="6" fillId="0" borderId="6" xfId="3" applyNumberFormat="1" applyFont="1" applyBorder="1" applyAlignment="1">
      <alignment horizontal="center" vertical="center" wrapText="1"/>
    </xf>
    <xf numFmtId="1" fontId="6" fillId="0" borderId="3" xfId="3" applyNumberFormat="1" applyFont="1" applyBorder="1" applyAlignment="1">
      <alignment horizontal="right" vertical="center" wrapText="1"/>
    </xf>
    <xf numFmtId="0" fontId="6" fillId="0" borderId="3" xfId="3" applyFont="1" applyBorder="1" applyAlignment="1">
      <alignment horizontal="left" vertical="center" wrapText="1" indent="1"/>
    </xf>
    <xf numFmtId="165" fontId="6" fillId="0" borderId="3" xfId="3" applyNumberFormat="1" applyFont="1" applyBorder="1" applyAlignment="1">
      <alignment horizontal="center" vertical="center" wrapText="1"/>
    </xf>
    <xf numFmtId="0" fontId="6" fillId="0" borderId="7" xfId="3" applyFont="1" applyBorder="1" applyAlignment="1">
      <alignment horizontal="center" vertical="center"/>
    </xf>
    <xf numFmtId="165" fontId="6" fillId="0" borderId="3" xfId="3" quotePrefix="1" applyNumberFormat="1" applyFont="1" applyBorder="1" applyAlignment="1">
      <alignment horizontal="center" vertical="center" wrapText="1"/>
    </xf>
    <xf numFmtId="0" fontId="6" fillId="0" borderId="4" xfId="3" applyFont="1" applyBorder="1" applyAlignment="1">
      <alignment horizontal="left" vertical="center" wrapText="1" indent="1"/>
    </xf>
    <xf numFmtId="165" fontId="6" fillId="0" borderId="3" xfId="3" applyNumberFormat="1" applyFont="1" applyBorder="1" applyAlignment="1">
      <alignment horizontal="left" vertical="center" wrapText="1" indent="1"/>
    </xf>
    <xf numFmtId="165" fontId="6" fillId="0" borderId="3" xfId="3" applyNumberFormat="1" applyFont="1" applyBorder="1" applyAlignment="1">
      <alignment horizontal="center" vertical="center"/>
    </xf>
    <xf numFmtId="1" fontId="6" fillId="0" borderId="3" xfId="3" applyNumberFormat="1" applyFont="1" applyBorder="1" applyAlignment="1">
      <alignment horizontal="right" vertical="center"/>
    </xf>
    <xf numFmtId="0" fontId="16" fillId="0" borderId="0" xfId="1" applyProtection="1"/>
    <xf numFmtId="0" fontId="8" fillId="0" borderId="0" xfId="0" applyFont="1"/>
    <xf numFmtId="0" fontId="10" fillId="0" borderId="0" xfId="0" applyFont="1" applyAlignment="1" applyProtection="1">
      <alignment horizontal="left" vertical="top" wrapText="1"/>
      <protection locked="0"/>
    </xf>
    <xf numFmtId="4" fontId="10" fillId="0" borderId="0" xfId="0" applyNumberFormat="1" applyFont="1" applyAlignment="1" applyProtection="1">
      <alignment horizontal="right" vertical="top" wrapText="1"/>
      <protection locked="0"/>
    </xf>
    <xf numFmtId="0" fontId="10" fillId="0" borderId="0" xfId="0" applyFont="1" applyAlignment="1" applyProtection="1">
      <alignment horizontal="center" vertical="center" wrapText="1"/>
      <protection locked="0"/>
    </xf>
    <xf numFmtId="0" fontId="6" fillId="0" borderId="0" xfId="3" applyFont="1" applyAlignment="1">
      <alignment horizontal="left" vertical="center" wrapText="1" indent="1"/>
    </xf>
    <xf numFmtId="0" fontId="13" fillId="0" borderId="0" xfId="0" applyFont="1"/>
    <xf numFmtId="0" fontId="11" fillId="0" borderId="0" xfId="0" applyFont="1" applyAlignment="1">
      <alignment horizontal="right" vertical="center"/>
    </xf>
    <xf numFmtId="0" fontId="12" fillId="2" borderId="12" xfId="0" applyFont="1" applyFill="1" applyBorder="1" applyAlignment="1">
      <alignment horizontal="left"/>
    </xf>
    <xf numFmtId="0" fontId="13" fillId="2" borderId="12" xfId="0" applyFont="1" applyFill="1" applyBorder="1"/>
    <xf numFmtId="0" fontId="13" fillId="2" borderId="13" xfId="0" applyFont="1" applyFill="1" applyBorder="1"/>
    <xf numFmtId="0" fontId="2" fillId="0" borderId="0" xfId="0" applyFont="1" applyAlignment="1">
      <alignment vertical="center"/>
    </xf>
    <xf numFmtId="0" fontId="13" fillId="0" borderId="12" xfId="0" applyFont="1" applyBorder="1"/>
    <xf numFmtId="0" fontId="13" fillId="0" borderId="13" xfId="0" applyFont="1" applyBorder="1" applyProtection="1">
      <protection locked="0"/>
    </xf>
    <xf numFmtId="0" fontId="13" fillId="0" borderId="13" xfId="0" applyFont="1" applyBorder="1"/>
    <xf numFmtId="49" fontId="13" fillId="0" borderId="0" xfId="0" applyNumberFormat="1" applyFont="1"/>
    <xf numFmtId="49" fontId="13" fillId="0" borderId="12" xfId="0" applyNumberFormat="1" applyFont="1" applyBorder="1" applyProtection="1">
      <protection locked="0"/>
    </xf>
    <xf numFmtId="0" fontId="14" fillId="0" borderId="0" xfId="0" applyFont="1" applyAlignment="1">
      <alignment horizontal="right" vertical="center"/>
    </xf>
    <xf numFmtId="0" fontId="17" fillId="0" borderId="0" xfId="0" applyFont="1"/>
    <xf numFmtId="3" fontId="18" fillId="4" borderId="20" xfId="0" applyNumberFormat="1" applyFont="1" applyFill="1" applyBorder="1" applyAlignment="1">
      <alignment horizontal="center" vertical="center" wrapText="1"/>
    </xf>
    <xf numFmtId="3" fontId="19" fillId="4" borderId="20" xfId="0" applyNumberFormat="1" applyFont="1" applyFill="1" applyBorder="1" applyAlignment="1">
      <alignment horizontal="center" vertical="center" wrapText="1"/>
    </xf>
    <xf numFmtId="0" fontId="20" fillId="0" borderId="20" xfId="0" applyFont="1" applyBorder="1" applyAlignment="1">
      <alignment horizontal="center" vertical="center" wrapText="1"/>
    </xf>
    <xf numFmtId="4" fontId="21" fillId="5" borderId="20" xfId="0" applyNumberFormat="1" applyFont="1" applyFill="1" applyBorder="1" applyAlignment="1">
      <alignment horizontal="right" vertical="center" wrapText="1"/>
    </xf>
    <xf numFmtId="4" fontId="21" fillId="0" borderId="20" xfId="0" applyNumberFormat="1" applyFont="1" applyBorder="1" applyAlignment="1">
      <alignment horizontal="right" vertical="center" wrapText="1"/>
    </xf>
    <xf numFmtId="4" fontId="0" fillId="0" borderId="0" xfId="0" applyNumberFormat="1"/>
    <xf numFmtId="0" fontId="22" fillId="0" borderId="20" xfId="0" applyFont="1" applyBorder="1" applyAlignment="1">
      <alignment horizontal="left" vertical="center" wrapText="1"/>
    </xf>
    <xf numFmtId="4" fontId="21" fillId="5" borderId="15"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0" fontId="20" fillId="5" borderId="21" xfId="0" applyFont="1" applyFill="1" applyBorder="1" applyAlignment="1">
      <alignment horizontal="left" vertical="center" wrapText="1"/>
    </xf>
    <xf numFmtId="0" fontId="10" fillId="0" borderId="0" xfId="0" applyFont="1"/>
    <xf numFmtId="0" fontId="23" fillId="4" borderId="22" xfId="0" applyFont="1" applyFill="1" applyBorder="1" applyAlignment="1">
      <alignment horizontal="right" vertical="center" wrapText="1"/>
    </xf>
    <xf numFmtId="0" fontId="25" fillId="5" borderId="21" xfId="0" applyFont="1" applyFill="1" applyBorder="1" applyAlignment="1">
      <alignment horizontal="center" vertical="center" wrapText="1"/>
    </xf>
    <xf numFmtId="4" fontId="26" fillId="4" borderId="20" xfId="0" applyNumberFormat="1" applyFont="1" applyFill="1" applyBorder="1" applyAlignment="1">
      <alignment horizontal="right" vertical="center" wrapText="1"/>
    </xf>
    <xf numFmtId="4" fontId="27" fillId="4" borderId="20" xfId="0" applyNumberFormat="1" applyFont="1" applyFill="1" applyBorder="1" applyAlignment="1">
      <alignment horizontal="right" vertical="center" wrapText="1"/>
    </xf>
    <xf numFmtId="0" fontId="28" fillId="5" borderId="21" xfId="0" applyFont="1" applyFill="1" applyBorder="1" applyAlignment="1">
      <alignment horizontal="center" vertical="center" wrapText="1"/>
    </xf>
    <xf numFmtId="4" fontId="29" fillId="0" borderId="20" xfId="0" applyNumberFormat="1" applyFont="1" applyBorder="1" applyAlignment="1">
      <alignment horizontal="right" vertical="center" wrapText="1"/>
    </xf>
    <xf numFmtId="0" fontId="30" fillId="0" borderId="21" xfId="0" applyFont="1" applyBorder="1" applyAlignment="1">
      <alignment horizontal="center" vertical="center"/>
    </xf>
    <xf numFmtId="0" fontId="31" fillId="0" borderId="0" xfId="0" applyFont="1" applyAlignment="1">
      <alignment vertical="center"/>
    </xf>
    <xf numFmtId="0" fontId="32" fillId="8"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32" fillId="8" borderId="21"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167" fontId="30" fillId="0" borderId="8" xfId="0" applyNumberFormat="1" applyFont="1" applyBorder="1" applyAlignment="1">
      <alignment horizontal="center" vertical="center" wrapText="1"/>
    </xf>
    <xf numFmtId="167" fontId="30" fillId="0" borderId="24" xfId="0" applyNumberFormat="1" applyFont="1" applyBorder="1" applyAlignment="1">
      <alignment horizontal="center" vertical="center"/>
    </xf>
    <xf numFmtId="167" fontId="30" fillId="0" borderId="24" xfId="0" applyNumberFormat="1" applyFont="1" applyBorder="1" applyAlignment="1">
      <alignment horizontal="center" vertical="center" wrapText="1"/>
    </xf>
    <xf numFmtId="167" fontId="30" fillId="0" borderId="25" xfId="0" applyNumberFormat="1" applyFont="1" applyBorder="1" applyAlignment="1">
      <alignment horizontal="center" vertical="center" wrapText="1"/>
    </xf>
    <xf numFmtId="4" fontId="8" fillId="0" borderId="19" xfId="0" applyNumberFormat="1" applyFont="1" applyBorder="1" applyAlignment="1" applyProtection="1">
      <alignment horizontal="center" vertical="center" wrapText="1"/>
      <protection locked="0"/>
    </xf>
    <xf numFmtId="4" fontId="8" fillId="0" borderId="0" xfId="0" applyNumberFormat="1" applyFont="1" applyAlignment="1">
      <alignment horizontal="center" vertical="center"/>
    </xf>
    <xf numFmtId="0" fontId="8" fillId="0" borderId="19" xfId="0" applyFont="1" applyBorder="1" applyAlignment="1" applyProtection="1">
      <alignment horizontal="center" vertical="center" wrapText="1"/>
      <protection locked="0"/>
    </xf>
    <xf numFmtId="4" fontId="8" fillId="0" borderId="20"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wrapText="1"/>
      <protection locked="0"/>
    </xf>
    <xf numFmtId="0" fontId="33" fillId="0" borderId="19"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4" fontId="8" fillId="0" borderId="26" xfId="0" applyNumberFormat="1" applyFont="1" applyBorder="1" applyAlignment="1">
      <alignment horizontal="center" vertical="center"/>
    </xf>
    <xf numFmtId="4" fontId="8" fillId="0" borderId="20" xfId="0" applyNumberFormat="1" applyFont="1" applyBorder="1" applyAlignment="1">
      <alignment horizontal="center" vertical="center"/>
    </xf>
    <xf numFmtId="0" fontId="16" fillId="0" borderId="13" xfId="1" applyBorder="1" applyProtection="1">
      <protection locked="0"/>
    </xf>
    <xf numFmtId="0" fontId="10" fillId="0" borderId="19" xfId="0" applyFont="1" applyBorder="1" applyAlignment="1" applyProtection="1">
      <alignment horizontal="left" wrapText="1"/>
      <protection locked="0"/>
    </xf>
    <xf numFmtId="4" fontId="34" fillId="0" borderId="20" xfId="0" applyNumberFormat="1" applyFont="1" applyBorder="1" applyAlignment="1" applyProtection="1">
      <alignment horizontal="center" vertical="center" wrapText="1"/>
      <protection locked="0"/>
    </xf>
    <xf numFmtId="0" fontId="34" fillId="0" borderId="20" xfId="0" applyFont="1" applyBorder="1" applyAlignment="1" applyProtection="1">
      <alignment horizontal="left" vertical="center" wrapText="1"/>
      <protection locked="0"/>
    </xf>
    <xf numFmtId="0" fontId="35" fillId="0" borderId="20" xfId="0" applyFont="1" applyBorder="1" applyAlignment="1" applyProtection="1">
      <alignment horizontal="left" vertical="center" wrapText="1"/>
      <protection locked="0"/>
    </xf>
    <xf numFmtId="0" fontId="2" fillId="9" borderId="0" xfId="0" applyFont="1" applyFill="1" applyBorder="1" applyAlignment="1">
      <alignment horizontal="center" vertical="center"/>
    </xf>
    <xf numFmtId="4" fontId="30" fillId="0" borderId="0" xfId="0" applyNumberFormat="1" applyFont="1" applyBorder="1" applyAlignment="1">
      <alignment horizontal="center" vertical="center" wrapText="1"/>
    </xf>
    <xf numFmtId="167" fontId="30" fillId="0" borderId="0" xfId="0" applyNumberFormat="1" applyFont="1" applyBorder="1" applyAlignment="1">
      <alignment horizontal="center" vertical="center" wrapText="1"/>
    </xf>
    <xf numFmtId="0" fontId="1" fillId="7" borderId="0" xfId="0" applyFont="1" applyFill="1" applyBorder="1" applyAlignment="1">
      <alignment horizontal="center" vertical="center" wrapText="1"/>
    </xf>
    <xf numFmtId="4" fontId="8" fillId="0" borderId="0" xfId="0" applyNumberFormat="1" applyFont="1" applyBorder="1" applyAlignment="1" applyProtection="1">
      <alignment horizontal="center" vertical="center" wrapText="1"/>
      <protection locked="0"/>
    </xf>
    <xf numFmtId="4" fontId="34" fillId="0" borderId="0" xfId="0" applyNumberFormat="1" applyFont="1" applyBorder="1" applyAlignment="1" applyProtection="1">
      <alignment horizontal="center" vertical="center" wrapText="1"/>
      <protection locked="0"/>
    </xf>
    <xf numFmtId="0" fontId="36" fillId="0" borderId="20" xfId="0" applyFont="1" applyBorder="1" applyAlignment="1" applyProtection="1">
      <alignment horizontal="left" vertical="center" wrapText="1"/>
      <protection locked="0"/>
    </xf>
    <xf numFmtId="167" fontId="30" fillId="0" borderId="27" xfId="0" applyNumberFormat="1" applyFont="1" applyBorder="1" applyAlignment="1">
      <alignment horizontal="center" vertical="center" wrapText="1"/>
    </xf>
    <xf numFmtId="0" fontId="1" fillId="7" borderId="9" xfId="0" applyFont="1" applyFill="1" applyBorder="1" applyAlignment="1">
      <alignment horizontal="center" vertical="center" wrapText="1"/>
    </xf>
    <xf numFmtId="0" fontId="0" fillId="0" borderId="0" xfId="0" applyAlignment="1">
      <alignment horizontal="center"/>
    </xf>
    <xf numFmtId="49" fontId="13" fillId="0" borderId="12" xfId="0" applyNumberFormat="1" applyFont="1" applyBorder="1" applyAlignment="1">
      <alignment horizontal="center"/>
    </xf>
    <xf numFmtId="0" fontId="13" fillId="0" borderId="12" xfId="0" applyFont="1" applyBorder="1" applyAlignment="1">
      <alignment horizontal="center"/>
    </xf>
    <xf numFmtId="166" fontId="15" fillId="3" borderId="16" xfId="0" applyNumberFormat="1" applyFont="1" applyFill="1" applyBorder="1" applyAlignment="1" applyProtection="1">
      <alignment horizontal="center"/>
      <protection locked="0"/>
    </xf>
    <xf numFmtId="166" fontId="15" fillId="3" borderId="17" xfId="0" applyNumberFormat="1" applyFont="1" applyFill="1" applyBorder="1" applyAlignment="1" applyProtection="1">
      <alignment horizontal="center"/>
      <protection locked="0"/>
    </xf>
    <xf numFmtId="0" fontId="2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right"/>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9" borderId="8"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25" xfId="0" applyFont="1" applyFill="1" applyBorder="1" applyAlignment="1">
      <alignment horizontal="center" vertical="center"/>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8"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4" fontId="30" fillId="0" borderId="8" xfId="0" applyNumberFormat="1" applyFont="1" applyBorder="1" applyAlignment="1">
      <alignment horizontal="center" vertical="center" wrapText="1"/>
    </xf>
    <xf numFmtId="4" fontId="30" fillId="0" borderId="24"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3" fontId="18" fillId="4" borderId="18" xfId="0" applyNumberFormat="1" applyFont="1" applyFill="1" applyBorder="1" applyAlignment="1">
      <alignment horizontal="center" vertical="center" wrapText="1"/>
    </xf>
    <xf numFmtId="3" fontId="18" fillId="4" borderId="19" xfId="0" applyNumberFormat="1" applyFont="1" applyFill="1" applyBorder="1" applyAlignment="1">
      <alignment horizontal="center" vertical="center" wrapText="1"/>
    </xf>
    <xf numFmtId="3" fontId="19" fillId="4" borderId="14" xfId="0" applyNumberFormat="1" applyFont="1" applyFill="1" applyBorder="1" applyAlignment="1">
      <alignment horizontal="center" vertical="center" wrapText="1"/>
    </xf>
    <xf numFmtId="3" fontId="19" fillId="4" borderId="13" xfId="0" applyNumberFormat="1" applyFont="1" applyFill="1" applyBorder="1" applyAlignment="1">
      <alignment horizontal="center" vertical="center" wrapText="1"/>
    </xf>
    <xf numFmtId="3" fontId="19" fillId="4" borderId="15" xfId="0" applyNumberFormat="1"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9" xfId="0" applyFont="1" applyFill="1" applyBorder="1" applyAlignment="1">
      <alignment horizontal="center" vertical="center" wrapText="1"/>
    </xf>
    <xf numFmtId="3" fontId="18" fillId="4" borderId="14" xfId="0" applyNumberFormat="1" applyFont="1" applyFill="1" applyBorder="1" applyAlignment="1">
      <alignment horizontal="center" vertical="center" wrapText="1"/>
    </xf>
    <xf numFmtId="3" fontId="18" fillId="4" borderId="13" xfId="0" applyNumberFormat="1" applyFont="1" applyFill="1" applyBorder="1" applyAlignment="1">
      <alignment horizontal="center" vertical="center" wrapText="1"/>
    </xf>
    <xf numFmtId="3" fontId="18" fillId="4" borderId="15" xfId="0" applyNumberFormat="1" applyFont="1" applyFill="1" applyBorder="1" applyAlignment="1">
      <alignment horizontal="center" vertical="center" wrapText="1"/>
    </xf>
    <xf numFmtId="0" fontId="15" fillId="0" borderId="21" xfId="0" applyFont="1" applyBorder="1" applyAlignment="1">
      <alignment horizontal="center" vertical="center"/>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a:extLst>
            <a:ext uri="{FF2B5EF4-FFF2-40B4-BE49-F238E27FC236}">
              <a16:creationId xmlns:a16="http://schemas.microsoft.com/office/drawing/2014/main" id="{00000000-0008-0000-0000-0000A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trakoscan.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7"/>
  <sheetViews>
    <sheetView tabSelected="1" view="pageLayout" topLeftCell="A7" zoomScaleNormal="100" workbookViewId="0">
      <selection activeCell="F14" sqref="F14"/>
    </sheetView>
  </sheetViews>
  <sheetFormatPr defaultRowHeight="15" x14ac:dyDescent="0.25"/>
  <cols>
    <col min="1" max="8" width="9.42578125" customWidth="1"/>
  </cols>
  <sheetData>
    <row r="1" spans="1:9" ht="15" customHeight="1" x14ac:dyDescent="0.25">
      <c r="A1" s="6"/>
    </row>
    <row r="2" spans="1:9" x14ac:dyDescent="0.25">
      <c r="A2" s="6"/>
    </row>
    <row r="3" spans="1:9" x14ac:dyDescent="0.25">
      <c r="A3" s="6"/>
    </row>
    <row r="4" spans="1:9" x14ac:dyDescent="0.25">
      <c r="A4" s="6"/>
    </row>
    <row r="5" spans="1:9" x14ac:dyDescent="0.25">
      <c r="A5" s="7"/>
    </row>
    <row r="6" spans="1:9" x14ac:dyDescent="0.25">
      <c r="A6" s="21"/>
    </row>
    <row r="9" spans="1:9" ht="28.5" customHeight="1" x14ac:dyDescent="0.25">
      <c r="A9" s="107" t="s">
        <v>141</v>
      </c>
      <c r="B9" s="107"/>
      <c r="C9" s="107"/>
      <c r="D9" s="107"/>
      <c r="E9" s="107"/>
      <c r="F9" s="107"/>
      <c r="G9" s="107"/>
      <c r="H9" s="107"/>
      <c r="I9" s="107"/>
    </row>
    <row r="10" spans="1:9" ht="29.25" customHeight="1" x14ac:dyDescent="0.25">
      <c r="A10" s="107" t="s">
        <v>142</v>
      </c>
      <c r="B10" s="107"/>
      <c r="C10" s="107"/>
      <c r="D10" s="107"/>
      <c r="E10" s="107"/>
      <c r="F10" s="107"/>
      <c r="G10" s="107"/>
      <c r="H10" s="107"/>
      <c r="I10" s="107"/>
    </row>
    <row r="11" spans="1:9" ht="27.75" customHeight="1" x14ac:dyDescent="0.25">
      <c r="A11" s="107" t="s">
        <v>515</v>
      </c>
      <c r="B11" s="107"/>
      <c r="C11" s="107"/>
      <c r="D11" s="107"/>
      <c r="E11" s="107"/>
      <c r="F11" s="107"/>
      <c r="G11" s="107"/>
      <c r="H11" s="107"/>
      <c r="I11" s="107"/>
    </row>
    <row r="12" spans="1:9" ht="18.75" thickBot="1" x14ac:dyDescent="0.3">
      <c r="E12" s="8"/>
    </row>
    <row r="13" spans="1:9" ht="16.5" thickBot="1" x14ac:dyDescent="0.3">
      <c r="A13" s="110" t="s">
        <v>516</v>
      </c>
      <c r="B13" s="111"/>
      <c r="C13" s="111"/>
      <c r="D13" s="111"/>
      <c r="E13" s="57"/>
    </row>
    <row r="14" spans="1:9" ht="19.5" thickBot="1" x14ac:dyDescent="0.3">
      <c r="A14" s="110" t="s">
        <v>504</v>
      </c>
      <c r="B14" s="111"/>
      <c r="C14" s="111"/>
      <c r="D14" s="111"/>
      <c r="E14" s="135" t="s">
        <v>543</v>
      </c>
    </row>
    <row r="15" spans="1:9" ht="15.75" thickBot="1" x14ac:dyDescent="0.3"/>
    <row r="16" spans="1:9" ht="20.25" thickTop="1" thickBot="1" x14ac:dyDescent="0.35">
      <c r="A16" s="109" t="s">
        <v>183</v>
      </c>
      <c r="B16" s="109"/>
      <c r="C16" s="109"/>
      <c r="D16" s="105">
        <v>24929691978</v>
      </c>
      <c r="E16" s="106"/>
      <c r="F16" s="27"/>
      <c r="G16" s="27"/>
      <c r="H16" s="27"/>
      <c r="I16" s="27"/>
    </row>
    <row r="17" spans="1:9" ht="16.5" thickTop="1" x14ac:dyDescent="0.25">
      <c r="A17" s="109"/>
      <c r="B17" s="109"/>
      <c r="C17" s="109"/>
      <c r="D17" s="27"/>
      <c r="E17" s="27"/>
      <c r="F17" s="27"/>
      <c r="G17" s="27"/>
      <c r="H17" s="27"/>
      <c r="I17" s="27"/>
    </row>
    <row r="18" spans="1:9" ht="15.75" x14ac:dyDescent="0.25">
      <c r="A18" s="108" t="s">
        <v>181</v>
      </c>
      <c r="B18" s="108"/>
      <c r="C18" s="108"/>
      <c r="D18" s="29" t="str">
        <f>+VLOOKUP($D$16,'Registar proračunskih korisnika'!B:D,3,0)</f>
        <v>DVOR TRAKOŠČAN</v>
      </c>
      <c r="E18" s="30"/>
      <c r="F18" s="30"/>
      <c r="G18" s="30"/>
      <c r="H18" s="30"/>
      <c r="I18" s="27"/>
    </row>
    <row r="19" spans="1:9" ht="15.75" x14ac:dyDescent="0.25">
      <c r="A19" s="108" t="s">
        <v>32</v>
      </c>
      <c r="B19" s="108"/>
      <c r="C19" s="108"/>
      <c r="D19" s="29" t="str">
        <f>+VLOOKUP($D$16,'Registar proračunskih korisnika'!B:E,4,0)</f>
        <v>TRAKOŠČAN 1</v>
      </c>
      <c r="E19" s="30"/>
      <c r="F19" s="30"/>
      <c r="G19" s="30"/>
      <c r="H19" s="30"/>
      <c r="I19" s="27"/>
    </row>
    <row r="20" spans="1:9" ht="15.75" x14ac:dyDescent="0.25">
      <c r="A20" s="108" t="s">
        <v>33</v>
      </c>
      <c r="B20" s="108"/>
      <c r="C20" s="108"/>
      <c r="D20" s="29" t="str">
        <f>+VLOOKUP($D$16,'Registar proračunskih korisnika'!B:F,5,0)</f>
        <v>42253 BEDNJA</v>
      </c>
      <c r="E20" s="30"/>
      <c r="F20" s="30"/>
      <c r="G20" s="30"/>
      <c r="H20" s="30"/>
      <c r="I20" s="27"/>
    </row>
    <row r="21" spans="1:9" ht="15.75" x14ac:dyDescent="0.25">
      <c r="A21" s="108" t="s">
        <v>34</v>
      </c>
      <c r="B21" s="108"/>
      <c r="C21" s="108"/>
      <c r="D21" s="29">
        <f>+VLOOKUP($D$16,'Registar proračunskih korisnika'!B:G,6,0)</f>
        <v>3125483</v>
      </c>
      <c r="E21" s="30"/>
      <c r="F21" s="30"/>
      <c r="G21" s="30"/>
      <c r="H21" s="30"/>
      <c r="I21" s="27"/>
    </row>
    <row r="22" spans="1:9" ht="15.75" x14ac:dyDescent="0.25">
      <c r="A22" s="38"/>
      <c r="B22" s="38"/>
      <c r="C22" s="38" t="s">
        <v>143</v>
      </c>
      <c r="D22" s="29">
        <v>932</v>
      </c>
      <c r="E22" s="31"/>
      <c r="F22" s="31"/>
      <c r="G22" s="31"/>
      <c r="H22" s="31"/>
      <c r="I22" s="27"/>
    </row>
    <row r="23" spans="1:9" ht="15.75" x14ac:dyDescent="0.25">
      <c r="A23" s="38"/>
      <c r="B23" s="38"/>
      <c r="C23" s="38" t="s">
        <v>182</v>
      </c>
      <c r="D23" s="29" t="s">
        <v>175</v>
      </c>
      <c r="E23" s="29"/>
      <c r="F23" s="29"/>
      <c r="G23" s="29"/>
      <c r="H23" s="29"/>
      <c r="I23" s="27"/>
    </row>
    <row r="24" spans="1:9" ht="15.75" x14ac:dyDescent="0.25">
      <c r="A24" s="28"/>
      <c r="B24" s="28"/>
      <c r="C24" s="28"/>
      <c r="D24" s="27"/>
      <c r="E24" s="27"/>
      <c r="F24" s="27"/>
      <c r="G24" s="27"/>
      <c r="H24" s="27"/>
      <c r="I24" s="27"/>
    </row>
    <row r="25" spans="1:9" ht="15.75" x14ac:dyDescent="0.25">
      <c r="A25" s="28"/>
      <c r="B25" s="28"/>
      <c r="C25" s="28"/>
      <c r="D25" s="27"/>
      <c r="E25" s="27"/>
      <c r="F25" s="27"/>
      <c r="G25" s="27"/>
      <c r="H25" s="27"/>
      <c r="I25" s="27"/>
    </row>
    <row r="26" spans="1:9" ht="15.75" x14ac:dyDescent="0.25">
      <c r="A26" s="28"/>
      <c r="B26" s="28"/>
      <c r="C26" s="28"/>
      <c r="D26" s="27"/>
      <c r="E26" s="27"/>
      <c r="F26" s="27"/>
      <c r="G26" s="27"/>
      <c r="H26" s="27"/>
      <c r="I26" s="27"/>
    </row>
    <row r="27" spans="1:9" ht="15.75" x14ac:dyDescent="0.25">
      <c r="A27" s="28"/>
      <c r="B27" s="28"/>
      <c r="C27" s="28"/>
      <c r="D27" s="27"/>
      <c r="E27" s="27"/>
      <c r="F27" s="27"/>
      <c r="G27" s="27"/>
      <c r="H27" s="27"/>
      <c r="I27" s="27"/>
    </row>
    <row r="28" spans="1:9" ht="15.75" x14ac:dyDescent="0.25">
      <c r="A28" s="27"/>
      <c r="B28" s="27"/>
      <c r="C28" s="27"/>
      <c r="D28" s="27"/>
      <c r="E28" s="27"/>
      <c r="F28" s="27"/>
      <c r="G28" s="27"/>
      <c r="H28" s="27"/>
      <c r="I28" s="27"/>
    </row>
    <row r="29" spans="1:9" ht="15.75" x14ac:dyDescent="0.25">
      <c r="A29" s="32" t="s">
        <v>501</v>
      </c>
      <c r="B29" s="32"/>
      <c r="C29" s="32"/>
      <c r="D29" s="32"/>
      <c r="E29" s="27"/>
      <c r="F29" s="27"/>
      <c r="G29" s="27"/>
      <c r="H29" s="27"/>
      <c r="I29" s="27"/>
    </row>
    <row r="30" spans="1:9" ht="15.75" x14ac:dyDescent="0.25">
      <c r="A30" s="32"/>
      <c r="B30" s="32"/>
      <c r="C30" s="32"/>
      <c r="D30" s="32"/>
      <c r="E30" s="27"/>
      <c r="F30" s="27"/>
      <c r="G30" s="27"/>
      <c r="H30" s="27"/>
      <c r="I30" s="27"/>
    </row>
    <row r="31" spans="1:9" ht="15.75" x14ac:dyDescent="0.25">
      <c r="A31" s="27"/>
      <c r="B31" s="28" t="s">
        <v>36</v>
      </c>
      <c r="C31" s="37" t="s">
        <v>529</v>
      </c>
      <c r="D31" s="33"/>
      <c r="E31" s="33"/>
      <c r="F31" s="33"/>
      <c r="G31" s="33"/>
      <c r="H31" s="33"/>
      <c r="I31" s="27"/>
    </row>
    <row r="32" spans="1:9" ht="15.75" x14ac:dyDescent="0.25">
      <c r="A32" s="27"/>
      <c r="B32" s="28" t="s">
        <v>35</v>
      </c>
      <c r="C32" s="34" t="s">
        <v>530</v>
      </c>
      <c r="D32" s="35"/>
      <c r="E32" s="35"/>
      <c r="F32" s="35"/>
      <c r="G32" s="35"/>
      <c r="H32" s="35"/>
      <c r="I32" s="27"/>
    </row>
    <row r="33" spans="1:9" ht="15.75" x14ac:dyDescent="0.25">
      <c r="A33" s="27"/>
      <c r="B33" s="28" t="s">
        <v>37</v>
      </c>
      <c r="C33" s="88" t="s">
        <v>531</v>
      </c>
      <c r="D33" s="35"/>
      <c r="E33" s="35"/>
      <c r="F33" s="35"/>
      <c r="G33" s="35"/>
      <c r="H33" s="35"/>
      <c r="I33" s="27"/>
    </row>
    <row r="34" spans="1:9" ht="15.75" x14ac:dyDescent="0.25">
      <c r="A34" s="27"/>
      <c r="B34" s="27"/>
      <c r="C34" s="27"/>
      <c r="D34" s="27"/>
      <c r="E34" s="27"/>
      <c r="F34" s="27"/>
      <c r="G34" s="27"/>
      <c r="H34" s="27"/>
      <c r="I34" s="27"/>
    </row>
    <row r="35" spans="1:9" ht="15.75" x14ac:dyDescent="0.25">
      <c r="A35" s="27"/>
      <c r="B35" s="27"/>
      <c r="C35" s="27"/>
      <c r="D35" s="27"/>
      <c r="E35" s="27"/>
      <c r="F35" s="27"/>
      <c r="G35" s="27"/>
      <c r="H35" s="27"/>
      <c r="I35" s="27"/>
    </row>
    <row r="36" spans="1:9" ht="15.75" x14ac:dyDescent="0.25">
      <c r="A36" s="27"/>
      <c r="B36" s="27"/>
      <c r="C36" s="27"/>
      <c r="D36" s="27"/>
      <c r="E36" s="27"/>
      <c r="F36" s="27"/>
      <c r="G36" s="27"/>
      <c r="H36" s="27"/>
      <c r="I36" s="27"/>
    </row>
    <row r="37" spans="1:9" ht="15.75" x14ac:dyDescent="0.25">
      <c r="A37" s="27"/>
      <c r="B37" s="27"/>
      <c r="C37" s="27"/>
      <c r="D37" s="27"/>
      <c r="E37" s="27"/>
      <c r="F37" s="27"/>
      <c r="G37" s="27"/>
      <c r="H37" s="27"/>
      <c r="I37" s="27"/>
    </row>
    <row r="38" spans="1:9" ht="15.75" x14ac:dyDescent="0.25">
      <c r="A38" s="27"/>
      <c r="B38" s="27"/>
      <c r="C38" s="27"/>
      <c r="D38" s="27"/>
      <c r="E38" s="27"/>
      <c r="F38" s="102" t="s">
        <v>500</v>
      </c>
      <c r="G38" s="102"/>
      <c r="H38" s="102"/>
      <c r="I38" s="102"/>
    </row>
    <row r="39" spans="1:9" ht="15.75" x14ac:dyDescent="0.25">
      <c r="A39" s="27"/>
      <c r="B39" s="27"/>
      <c r="C39" s="27"/>
      <c r="D39" s="27"/>
      <c r="E39" s="27"/>
      <c r="F39" s="27"/>
      <c r="G39" s="27"/>
      <c r="H39" s="27"/>
      <c r="I39" s="27"/>
    </row>
    <row r="40" spans="1:9" ht="15.75" x14ac:dyDescent="0.25">
      <c r="A40" s="27"/>
      <c r="B40" s="27"/>
      <c r="C40" s="27"/>
      <c r="D40" s="27"/>
      <c r="E40" s="36"/>
      <c r="F40" s="103"/>
      <c r="G40" s="104"/>
      <c r="H40" s="104"/>
      <c r="I40" s="104"/>
    </row>
    <row r="41" spans="1:9" ht="15.75" x14ac:dyDescent="0.25">
      <c r="A41" s="27"/>
      <c r="B41" s="27"/>
      <c r="C41" s="27"/>
      <c r="D41" s="27"/>
      <c r="E41" s="27"/>
      <c r="F41" s="27"/>
      <c r="G41" s="27"/>
      <c r="H41" s="27"/>
      <c r="I41" s="27"/>
    </row>
    <row r="42" spans="1:9" ht="15.75" x14ac:dyDescent="0.25">
      <c r="A42" s="27"/>
      <c r="B42" s="27"/>
      <c r="C42" s="27"/>
      <c r="D42" s="27"/>
      <c r="E42" s="27"/>
      <c r="F42" s="27"/>
      <c r="G42" s="27"/>
      <c r="H42" s="27"/>
      <c r="I42" s="27"/>
    </row>
    <row r="43" spans="1:9" ht="15.75" x14ac:dyDescent="0.25">
      <c r="A43" s="27"/>
      <c r="B43" s="27"/>
      <c r="C43" s="27"/>
      <c r="D43" s="27"/>
      <c r="E43" s="27"/>
      <c r="F43" s="27"/>
      <c r="G43" s="27"/>
      <c r="H43" s="27"/>
      <c r="I43" s="27"/>
    </row>
    <row r="44" spans="1:9" ht="15.75" x14ac:dyDescent="0.25">
      <c r="A44" s="27"/>
      <c r="B44" s="27"/>
      <c r="C44" s="27"/>
      <c r="D44" s="27"/>
      <c r="E44" s="27"/>
      <c r="F44" s="27"/>
      <c r="G44" s="27"/>
      <c r="H44" s="27"/>
      <c r="I44" s="27"/>
    </row>
    <row r="45" spans="1:9" ht="15.75" x14ac:dyDescent="0.25">
      <c r="B45" s="27"/>
      <c r="C45" s="27"/>
      <c r="D45" s="27"/>
      <c r="E45" s="27"/>
      <c r="F45" s="27"/>
      <c r="G45" s="27"/>
      <c r="H45" s="27"/>
      <c r="I45" s="27"/>
    </row>
    <row r="46" spans="1:9" x14ac:dyDescent="0.25">
      <c r="A46" s="9"/>
    </row>
    <row r="47" spans="1:9" x14ac:dyDescent="0.25">
      <c r="A47" s="9"/>
    </row>
    <row r="48" spans="1:9" x14ac:dyDescent="0.25">
      <c r="A48" s="9"/>
    </row>
    <row r="49" spans="1:1" x14ac:dyDescent="0.25">
      <c r="A49" s="9"/>
    </row>
    <row r="52" spans="1:1" ht="15" customHeight="1" x14ac:dyDescent="0.25"/>
    <row r="56" spans="1:1" ht="13.5" customHeight="1" x14ac:dyDescent="0.25"/>
    <row r="57" spans="1:1" ht="38.25" customHeight="1" x14ac:dyDescent="0.25"/>
    <row r="58" spans="1:1" ht="51" customHeight="1" x14ac:dyDescent="0.25"/>
    <row r="59" spans="1:1" ht="28.35" customHeight="1" x14ac:dyDescent="0.25"/>
    <row r="60" spans="1:1" ht="51" customHeight="1" x14ac:dyDescent="0.25"/>
    <row r="61" spans="1:1" ht="28.35" customHeight="1" x14ac:dyDescent="0.25"/>
    <row r="62" spans="1:1" ht="51" customHeight="1" x14ac:dyDescent="0.25"/>
    <row r="63" spans="1:1" ht="28.35" customHeight="1" x14ac:dyDescent="0.25"/>
    <row r="64" spans="1:1" ht="51" customHeight="1" x14ac:dyDescent="0.25"/>
    <row r="65" ht="28.35" customHeight="1" x14ac:dyDescent="0.25"/>
    <row r="66" ht="51" customHeight="1" x14ac:dyDescent="0.25"/>
    <row r="67" ht="28.35" customHeight="1" x14ac:dyDescent="0.25"/>
    <row r="68" ht="51" customHeight="1" x14ac:dyDescent="0.25"/>
    <row r="69" ht="28.35" customHeight="1" x14ac:dyDescent="0.25"/>
    <row r="70" ht="51" customHeight="1" x14ac:dyDescent="0.25"/>
    <row r="71" ht="28.35" customHeight="1" x14ac:dyDescent="0.25"/>
    <row r="72" ht="51" customHeight="1" x14ac:dyDescent="0.25"/>
    <row r="73" ht="28.35" customHeight="1" x14ac:dyDescent="0.25"/>
    <row r="74" ht="19.5" customHeight="1" x14ac:dyDescent="0.25"/>
    <row r="75" ht="39" customHeight="1" x14ac:dyDescent="0.25"/>
    <row r="76" ht="51" customHeight="1" x14ac:dyDescent="0.25"/>
    <row r="77" ht="28.35" customHeight="1" x14ac:dyDescent="0.25"/>
    <row r="78" ht="51" customHeight="1" x14ac:dyDescent="0.25"/>
    <row r="79" ht="28.35" customHeight="1" x14ac:dyDescent="0.25"/>
    <row r="80" ht="51" customHeight="1" x14ac:dyDescent="0.25"/>
    <row r="81" ht="28.35" customHeight="1" x14ac:dyDescent="0.25"/>
    <row r="82" ht="51" customHeight="1" x14ac:dyDescent="0.25"/>
    <row r="83" ht="28.35" customHeight="1" x14ac:dyDescent="0.25"/>
    <row r="84" ht="51" customHeight="1" x14ac:dyDescent="0.25"/>
    <row r="85" ht="28.35" customHeight="1" x14ac:dyDescent="0.25"/>
    <row r="86" ht="51" customHeight="1" x14ac:dyDescent="0.25"/>
    <row r="87" ht="28.35" customHeight="1" x14ac:dyDescent="0.25"/>
    <row r="88" ht="51" customHeight="1" x14ac:dyDescent="0.25"/>
    <row r="89" ht="28.35" customHeight="1" x14ac:dyDescent="0.25"/>
    <row r="90" ht="51" customHeight="1" x14ac:dyDescent="0.25"/>
    <row r="91" ht="28.35" customHeight="1" x14ac:dyDescent="0.25"/>
    <row r="92" ht="51" customHeight="1" x14ac:dyDescent="0.25"/>
    <row r="93" ht="19.5" customHeight="1" x14ac:dyDescent="0.25"/>
    <row r="94" ht="15" customHeight="1" x14ac:dyDescent="0.25"/>
    <row r="97" ht="18.75" customHeight="1" x14ac:dyDescent="0.25"/>
  </sheetData>
  <mergeCells count="14">
    <mergeCell ref="F38:I38"/>
    <mergeCell ref="F40:I40"/>
    <mergeCell ref="D16:E16"/>
    <mergeCell ref="A9:I9"/>
    <mergeCell ref="A10:I10"/>
    <mergeCell ref="A11:I11"/>
    <mergeCell ref="A21:C21"/>
    <mergeCell ref="A16:C16"/>
    <mergeCell ref="A17:C17"/>
    <mergeCell ref="A18:C18"/>
    <mergeCell ref="A19:C19"/>
    <mergeCell ref="A20:C20"/>
    <mergeCell ref="A14:D14"/>
    <mergeCell ref="A13:D13"/>
  </mergeCells>
  <dataValidations count="1">
    <dataValidation type="custom" allowBlank="1" showInputMessage="1" showErrorMessage="1" errorTitle="Krivi email" error="Upisani email je pogrešan jer ili sadrži razmak ili ne sadrži @." sqref="C33">
      <formula1>+AND(FIND("@",C33),FIND(".",C33),ISERROR(FIND(" ",C33)))</formula1>
    </dataValidation>
  </dataValidations>
  <hyperlinks>
    <hyperlink ref="C33" r:id="rId1"/>
  </hyperlinks>
  <pageMargins left="0.70866141732283472" right="0.70866141732283472" top="0.74803149606299213" bottom="0.74803149606299213" header="0.31496062992125984" footer="0.31496062992125984"/>
  <pageSetup paperSize="9" orientation="portrait" horizontalDpi="4294967293"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R15"/>
  <sheetViews>
    <sheetView zoomScale="75" zoomScaleNormal="75" workbookViewId="0">
      <selection activeCell="F5" sqref="F5"/>
    </sheetView>
  </sheetViews>
  <sheetFormatPr defaultColWidth="9.140625" defaultRowHeight="12.75" x14ac:dyDescent="0.2"/>
  <cols>
    <col min="1" max="1" width="17.28515625" style="25" customWidth="1"/>
    <col min="2" max="2" width="15" style="23" customWidth="1"/>
    <col min="3" max="3" width="20.5703125" style="23" customWidth="1"/>
    <col min="4" max="4" width="22.42578125" style="23" customWidth="1"/>
    <col min="5" max="5" width="51" style="23" customWidth="1"/>
    <col min="6" max="6" width="88.85546875" style="23" customWidth="1"/>
    <col min="7" max="8" width="25.42578125" style="23" customWidth="1"/>
    <col min="9" max="10" width="26.7109375" style="24" customWidth="1"/>
    <col min="11" max="16384" width="9.140625" style="22"/>
  </cols>
  <sheetData>
    <row r="1" spans="1:18" customFormat="1" ht="51.75" customHeight="1" thickBot="1" x14ac:dyDescent="0.3">
      <c r="A1" s="112" t="s">
        <v>514</v>
      </c>
      <c r="B1" s="113"/>
      <c r="C1" s="113"/>
      <c r="D1" s="113"/>
      <c r="E1" s="113"/>
      <c r="F1" s="113"/>
      <c r="G1" s="113"/>
      <c r="H1" s="113"/>
      <c r="I1" s="114"/>
      <c r="J1" s="93"/>
      <c r="K1" s="58"/>
      <c r="L1" s="58"/>
      <c r="M1" s="58"/>
      <c r="N1" s="58"/>
      <c r="O1" s="58"/>
      <c r="P1" s="58"/>
      <c r="Q1" s="58"/>
      <c r="R1" s="58"/>
    </row>
    <row r="2" spans="1:18" customFormat="1" ht="15" customHeight="1" thickBot="1" x14ac:dyDescent="0.3">
      <c r="A2" s="115" t="s">
        <v>509</v>
      </c>
      <c r="B2" s="116"/>
      <c r="C2" s="117"/>
      <c r="D2" s="118" t="s">
        <v>510</v>
      </c>
      <c r="E2" s="119"/>
      <c r="F2" s="120"/>
      <c r="G2" s="121" t="s">
        <v>511</v>
      </c>
      <c r="H2" s="122"/>
      <c r="I2" s="123"/>
      <c r="J2" s="94"/>
    </row>
    <row r="3" spans="1:18" customFormat="1" ht="15" customHeight="1" thickBot="1" x14ac:dyDescent="0.3">
      <c r="A3" s="67"/>
      <c r="B3" s="68"/>
      <c r="C3" s="72">
        <f>SUM(C5:C15)</f>
        <v>566573</v>
      </c>
      <c r="D3" s="71">
        <f>SUM(D5:D15)</f>
        <v>566572.5</v>
      </c>
      <c r="E3" s="69"/>
      <c r="F3" s="70"/>
      <c r="G3" s="73">
        <f>SUM(G5:G15)</f>
        <v>2500</v>
      </c>
      <c r="H3" s="100">
        <v>37110.01</v>
      </c>
      <c r="I3" s="74">
        <f>SUM(I5:I15)</f>
        <v>58438.28</v>
      </c>
      <c r="J3" s="95"/>
    </row>
    <row r="4" spans="1:18" customFormat="1" ht="111.75" customHeight="1" thickBot="1" x14ac:dyDescent="0.3">
      <c r="A4" s="61" t="s">
        <v>507</v>
      </c>
      <c r="B4" s="62" t="s">
        <v>0</v>
      </c>
      <c r="C4" s="60" t="s">
        <v>513</v>
      </c>
      <c r="D4" s="63" t="s">
        <v>508</v>
      </c>
      <c r="E4" s="59" t="s">
        <v>512</v>
      </c>
      <c r="F4" s="59" t="s">
        <v>505</v>
      </c>
      <c r="G4" s="65" t="s">
        <v>506</v>
      </c>
      <c r="H4" s="101" t="s">
        <v>552</v>
      </c>
      <c r="I4" s="66" t="s">
        <v>528</v>
      </c>
      <c r="J4" s="96"/>
    </row>
    <row r="5" spans="1:18" ht="409.15" customHeight="1" x14ac:dyDescent="0.2">
      <c r="A5" s="77" t="s">
        <v>144</v>
      </c>
      <c r="B5" s="84" t="s">
        <v>517</v>
      </c>
      <c r="C5" s="75">
        <v>24330</v>
      </c>
      <c r="D5" s="86">
        <v>24330</v>
      </c>
      <c r="E5" s="89" t="s">
        <v>541</v>
      </c>
      <c r="F5" s="82" t="s">
        <v>555</v>
      </c>
      <c r="G5" s="75">
        <v>0</v>
      </c>
      <c r="H5" s="75">
        <v>0</v>
      </c>
      <c r="I5" s="75">
        <v>4641.42</v>
      </c>
      <c r="J5" s="97"/>
    </row>
    <row r="6" spans="1:18" ht="408.75" customHeight="1" x14ac:dyDescent="0.2">
      <c r="A6" s="64" t="s">
        <v>144</v>
      </c>
      <c r="B6" s="85" t="s">
        <v>518</v>
      </c>
      <c r="C6" s="78">
        <v>39790</v>
      </c>
      <c r="D6" s="87">
        <v>40694.82</v>
      </c>
      <c r="E6" s="92" t="s">
        <v>544</v>
      </c>
      <c r="F6" s="81" t="s">
        <v>553</v>
      </c>
      <c r="G6" s="78">
        <v>0</v>
      </c>
      <c r="H6" s="78">
        <v>0</v>
      </c>
      <c r="I6" s="78">
        <v>1313.63</v>
      </c>
      <c r="J6" s="97"/>
    </row>
    <row r="7" spans="1:18" ht="303.60000000000002" customHeight="1" x14ac:dyDescent="0.2">
      <c r="A7" s="79" t="s">
        <v>172</v>
      </c>
      <c r="B7" s="85" t="s">
        <v>519</v>
      </c>
      <c r="C7" s="78">
        <v>20200</v>
      </c>
      <c r="D7" s="76">
        <v>20200</v>
      </c>
      <c r="E7" s="80" t="s">
        <v>539</v>
      </c>
      <c r="F7" s="81" t="s">
        <v>549</v>
      </c>
      <c r="G7" s="78">
        <v>2500</v>
      </c>
      <c r="H7" s="78">
        <v>0</v>
      </c>
      <c r="I7" s="78">
        <v>470.25</v>
      </c>
      <c r="J7" s="97"/>
    </row>
    <row r="8" spans="1:18" ht="404.25" customHeight="1" x14ac:dyDescent="0.2">
      <c r="A8" s="79" t="s">
        <v>171</v>
      </c>
      <c r="B8" s="85" t="s">
        <v>520</v>
      </c>
      <c r="C8" s="78">
        <v>19767</v>
      </c>
      <c r="D8" s="78">
        <v>19773.95</v>
      </c>
      <c r="E8" s="99" t="s">
        <v>551</v>
      </c>
      <c r="F8" s="80" t="s">
        <v>550</v>
      </c>
      <c r="G8" s="78">
        <v>0</v>
      </c>
      <c r="H8" s="78">
        <v>0</v>
      </c>
      <c r="I8" s="78">
        <v>13713.64</v>
      </c>
      <c r="J8" s="97"/>
    </row>
    <row r="9" spans="1:18" ht="195.6" customHeight="1" x14ac:dyDescent="0.2">
      <c r="A9" s="79" t="s">
        <v>157</v>
      </c>
      <c r="B9" s="85" t="s">
        <v>521</v>
      </c>
      <c r="C9" s="78">
        <v>17450</v>
      </c>
      <c r="D9" s="90">
        <v>17450</v>
      </c>
      <c r="E9" s="80" t="s">
        <v>542</v>
      </c>
      <c r="F9" s="91" t="s">
        <v>545</v>
      </c>
      <c r="G9" s="78">
        <v>0</v>
      </c>
      <c r="H9" s="78">
        <v>0</v>
      </c>
      <c r="I9" s="90">
        <v>5541.5</v>
      </c>
      <c r="J9" s="98"/>
    </row>
    <row r="10" spans="1:18" ht="400.5" customHeight="1" x14ac:dyDescent="0.2">
      <c r="A10" s="79" t="s">
        <v>158</v>
      </c>
      <c r="B10" s="85" t="s">
        <v>522</v>
      </c>
      <c r="C10" s="78">
        <v>258986</v>
      </c>
      <c r="D10" s="78">
        <v>258078.84</v>
      </c>
      <c r="E10" s="80" t="s">
        <v>547</v>
      </c>
      <c r="F10" s="83" t="s">
        <v>554</v>
      </c>
      <c r="G10" s="78">
        <v>0</v>
      </c>
      <c r="H10" s="78">
        <v>0</v>
      </c>
      <c r="I10" s="78">
        <v>0</v>
      </c>
      <c r="J10" s="97"/>
    </row>
    <row r="11" spans="1:18" ht="286.5" customHeight="1" x14ac:dyDescent="0.2">
      <c r="A11" s="79" t="s">
        <v>158</v>
      </c>
      <c r="B11" s="85" t="s">
        <v>524</v>
      </c>
      <c r="C11" s="78">
        <v>144992</v>
      </c>
      <c r="D11" s="90">
        <v>144992</v>
      </c>
      <c r="E11" s="80" t="s">
        <v>536</v>
      </c>
      <c r="F11" s="80" t="s">
        <v>546</v>
      </c>
      <c r="G11" s="78">
        <v>0</v>
      </c>
      <c r="H11" s="78">
        <v>37110.01</v>
      </c>
      <c r="I11" s="78">
        <v>27624.04</v>
      </c>
      <c r="J11" s="97"/>
    </row>
    <row r="12" spans="1:18" ht="252.75" customHeight="1" x14ac:dyDescent="0.2">
      <c r="A12" s="79" t="s">
        <v>156</v>
      </c>
      <c r="B12" s="85" t="s">
        <v>523</v>
      </c>
      <c r="C12" s="78">
        <v>3818</v>
      </c>
      <c r="D12" s="78">
        <v>3817.8</v>
      </c>
      <c r="E12" s="80" t="s">
        <v>532</v>
      </c>
      <c r="F12" s="80" t="s">
        <v>535</v>
      </c>
      <c r="G12" s="78">
        <v>0</v>
      </c>
      <c r="H12" s="78">
        <v>0</v>
      </c>
      <c r="I12" s="78">
        <v>95.05</v>
      </c>
      <c r="J12" s="97"/>
    </row>
    <row r="13" spans="1:18" ht="325.5" customHeight="1" x14ac:dyDescent="0.2">
      <c r="A13" s="79" t="s">
        <v>156</v>
      </c>
      <c r="B13" s="85" t="s">
        <v>525</v>
      </c>
      <c r="C13" s="78">
        <v>6505</v>
      </c>
      <c r="D13" s="78">
        <v>6504.65</v>
      </c>
      <c r="E13" s="80" t="s">
        <v>533</v>
      </c>
      <c r="F13" s="80" t="s">
        <v>538</v>
      </c>
      <c r="G13" s="78">
        <v>0</v>
      </c>
      <c r="H13" s="78">
        <v>0</v>
      </c>
      <c r="I13" s="78">
        <v>155.41999999999999</v>
      </c>
      <c r="J13" s="97"/>
    </row>
    <row r="14" spans="1:18" ht="333.75" customHeight="1" x14ac:dyDescent="0.2">
      <c r="A14" s="79" t="s">
        <v>144</v>
      </c>
      <c r="B14" s="85" t="s">
        <v>526</v>
      </c>
      <c r="C14" s="78">
        <v>10686</v>
      </c>
      <c r="D14" s="78">
        <v>10664.07</v>
      </c>
      <c r="E14" s="80" t="s">
        <v>534</v>
      </c>
      <c r="F14" s="80" t="s">
        <v>537</v>
      </c>
      <c r="G14" s="78">
        <v>0</v>
      </c>
      <c r="H14" s="78">
        <v>0</v>
      </c>
      <c r="I14" s="78">
        <v>4160.12</v>
      </c>
      <c r="J14" s="97"/>
    </row>
    <row r="15" spans="1:18" ht="408.75" customHeight="1" x14ac:dyDescent="0.2">
      <c r="A15" s="79" t="s">
        <v>159</v>
      </c>
      <c r="B15" s="85" t="s">
        <v>527</v>
      </c>
      <c r="C15" s="78">
        <v>20049</v>
      </c>
      <c r="D15" s="78">
        <v>20066.37</v>
      </c>
      <c r="E15" s="81" t="s">
        <v>540</v>
      </c>
      <c r="F15" s="80" t="s">
        <v>548</v>
      </c>
      <c r="G15" s="78">
        <v>0</v>
      </c>
      <c r="H15" s="78">
        <v>0</v>
      </c>
      <c r="I15" s="78">
        <v>723.21</v>
      </c>
      <c r="J15" s="97"/>
    </row>
  </sheetData>
  <sheetProtection formatCells="0" formatColumns="0" formatRows="0" insertColumns="0" insertRows="0" insertHyperlinks="0" deleteColumns="0" deleteRows="0" sort="0" autoFilter="0" pivotTables="0"/>
  <mergeCells count="4">
    <mergeCell ref="A1:I1"/>
    <mergeCell ref="A2:C2"/>
    <mergeCell ref="D2:F2"/>
    <mergeCell ref="G2:I2"/>
  </mergeCells>
  <printOptions gridLines="1"/>
  <pageMargins left="0.51181102362204722" right="0.51181102362204722" top="0.55118110236220474" bottom="0.55118110236220474" header="0" footer="0"/>
  <pageSetup paperSize="8" scale="61" fitToHeight="0" orientation="landscape" horizontalDpi="4294967294"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djelatnosti'!$A$1:$A$28</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zoomScaleNormal="100" workbookViewId="0">
      <selection activeCell="A2" sqref="A2:G2"/>
    </sheetView>
  </sheetViews>
  <sheetFormatPr defaultRowHeight="15" x14ac:dyDescent="0.25"/>
  <cols>
    <col min="1" max="1" width="7.5703125" bestFit="1" customWidth="1"/>
    <col min="2" max="2" width="38" customWidth="1"/>
    <col min="3" max="3" width="13.28515625" style="45" customWidth="1"/>
    <col min="4" max="4" width="15.28515625" style="45" customWidth="1"/>
    <col min="5" max="7" width="11.28515625" style="45" customWidth="1"/>
    <col min="8" max="8" width="11.140625" style="45" customWidth="1"/>
    <col min="9" max="9" width="13.28515625" style="45" customWidth="1"/>
  </cols>
  <sheetData>
    <row r="1" spans="1:9" x14ac:dyDescent="0.25">
      <c r="A1" s="129" t="s">
        <v>498</v>
      </c>
      <c r="B1" s="129" t="s">
        <v>503</v>
      </c>
      <c r="C1" s="124" t="s">
        <v>488</v>
      </c>
      <c r="D1" s="124" t="s">
        <v>489</v>
      </c>
      <c r="E1" s="132" t="s">
        <v>490</v>
      </c>
      <c r="F1" s="133"/>
      <c r="G1" s="133"/>
      <c r="H1" s="134"/>
      <c r="I1" s="124" t="s">
        <v>491</v>
      </c>
    </row>
    <row r="2" spans="1:9" ht="39" customHeight="1" thickBot="1" x14ac:dyDescent="0.3">
      <c r="A2" s="130"/>
      <c r="B2" s="131"/>
      <c r="C2" s="125"/>
      <c r="D2" s="125"/>
      <c r="E2" s="40" t="s">
        <v>492</v>
      </c>
      <c r="F2" s="40" t="s">
        <v>493</v>
      </c>
      <c r="G2" s="40" t="s">
        <v>494</v>
      </c>
      <c r="H2" s="40" t="s">
        <v>495</v>
      </c>
      <c r="I2" s="125"/>
    </row>
    <row r="3" spans="1:9" ht="33.75" thickBot="1" x14ac:dyDescent="0.3">
      <c r="A3" s="52" t="str">
        <f>+IF(C3=C4," ","GREŠKA")</f>
        <v>GREŠKA</v>
      </c>
      <c r="B3" s="51" t="s">
        <v>502</v>
      </c>
      <c r="C3" s="53">
        <f>+'2. IZVRŠENJE PLANA PROGRAMA'!I2</f>
        <v>0</v>
      </c>
      <c r="D3" s="41"/>
      <c r="E3" s="126"/>
      <c r="F3" s="127"/>
      <c r="G3" s="127"/>
      <c r="H3" s="128"/>
      <c r="I3" s="54" t="str">
        <f>+'2. IZVRŠENJE PLANA PROGRAMA'!G2</f>
        <v xml:space="preserve">ostali izvori financiraja </v>
      </c>
    </row>
    <row r="4" spans="1:9" ht="15.75" customHeight="1" thickBot="1" x14ac:dyDescent="0.3">
      <c r="A4" s="55" t="str">
        <f>+IF(I3=I4," ","GREŠKA")</f>
        <v>GREŠKA</v>
      </c>
      <c r="B4" s="49" t="s">
        <v>496</v>
      </c>
      <c r="C4" s="47">
        <f t="shared" ref="C4:I4" si="0">SUM(C5:C1048576)</f>
        <v>81500</v>
      </c>
      <c r="D4" s="43">
        <f t="shared" si="0"/>
        <v>14455</v>
      </c>
      <c r="E4" s="43">
        <f t="shared" si="0"/>
        <v>0</v>
      </c>
      <c r="F4" s="43">
        <f t="shared" si="0"/>
        <v>0</v>
      </c>
      <c r="G4" s="43">
        <f t="shared" si="0"/>
        <v>0</v>
      </c>
      <c r="H4" s="43">
        <f t="shared" si="0"/>
        <v>0</v>
      </c>
      <c r="I4" s="43">
        <f t="shared" si="0"/>
        <v>95955</v>
      </c>
    </row>
    <row r="5" spans="1:9" ht="22.5" customHeight="1" x14ac:dyDescent="0.25">
      <c r="A5" s="42"/>
      <c r="B5" s="48">
        <v>67111</v>
      </c>
      <c r="C5" s="44">
        <v>53500</v>
      </c>
      <c r="D5" s="44"/>
      <c r="E5" s="44"/>
      <c r="F5" s="44"/>
      <c r="G5" s="44"/>
      <c r="H5" s="44"/>
      <c r="I5" s="44">
        <f>SUM(C5:H5)</f>
        <v>53500</v>
      </c>
    </row>
    <row r="6" spans="1:9" ht="22.5" customHeight="1" x14ac:dyDescent="0.25">
      <c r="A6" s="42"/>
      <c r="B6" s="46">
        <v>67121</v>
      </c>
      <c r="C6" s="44">
        <v>28000</v>
      </c>
      <c r="D6" s="44"/>
      <c r="E6" s="44"/>
      <c r="F6" s="44"/>
      <c r="G6" s="44"/>
      <c r="H6" s="44"/>
      <c r="I6" s="44">
        <f>SUM(C6:H6)</f>
        <v>28000</v>
      </c>
    </row>
    <row r="7" spans="1:9" ht="22.5" customHeight="1" x14ac:dyDescent="0.25">
      <c r="A7" s="42"/>
      <c r="B7" s="46">
        <v>92211</v>
      </c>
      <c r="C7" s="44"/>
      <c r="D7" s="44">
        <v>14455</v>
      </c>
      <c r="E7" s="44"/>
      <c r="F7" s="44"/>
      <c r="G7" s="44"/>
      <c r="H7" s="44"/>
      <c r="I7" s="44">
        <f t="shared" ref="I7:I19" si="1">SUM(C7:H7)</f>
        <v>14455</v>
      </c>
    </row>
    <row r="8" spans="1:9" ht="22.5" customHeight="1" x14ac:dyDescent="0.25">
      <c r="A8" s="42"/>
      <c r="B8" s="46" t="e">
        <f>+VLOOKUP(A8,'Kontni plan'!B:C,2,0)</f>
        <v>#N/A</v>
      </c>
      <c r="C8" s="44"/>
      <c r="D8" s="44"/>
      <c r="E8" s="56"/>
      <c r="F8" s="44"/>
      <c r="G8" s="44"/>
      <c r="H8" s="44"/>
      <c r="I8" s="44">
        <f t="shared" si="1"/>
        <v>0</v>
      </c>
    </row>
    <row r="9" spans="1:9" ht="22.5" customHeight="1" x14ac:dyDescent="0.25">
      <c r="A9" s="42"/>
      <c r="B9" s="46" t="e">
        <f>+VLOOKUP(A9,'Kontni plan'!B:C,2,0)</f>
        <v>#N/A</v>
      </c>
      <c r="C9" s="44"/>
      <c r="D9" s="44"/>
      <c r="E9" s="44"/>
      <c r="F9" s="44"/>
      <c r="G9" s="44"/>
      <c r="H9" s="44"/>
      <c r="I9" s="44">
        <f t="shared" si="1"/>
        <v>0</v>
      </c>
    </row>
    <row r="10" spans="1:9" ht="22.5" customHeight="1" x14ac:dyDescent="0.25">
      <c r="A10" s="42"/>
      <c r="B10" s="46" t="e">
        <f>+VLOOKUP(A10,'Kontni plan'!B:C,2,0)</f>
        <v>#N/A</v>
      </c>
      <c r="C10" s="44"/>
      <c r="D10" s="44"/>
      <c r="E10" s="44"/>
      <c r="F10" s="44"/>
      <c r="G10" s="44"/>
      <c r="H10" s="44"/>
      <c r="I10" s="44">
        <f t="shared" si="1"/>
        <v>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ref="I20:I23" si="2">SUM(C20:H20)</f>
        <v>0</v>
      </c>
    </row>
    <row r="21" spans="1:9" ht="22.5" customHeight="1" x14ac:dyDescent="0.25">
      <c r="A21" s="42"/>
      <c r="B21" s="46" t="e">
        <f>+VLOOKUP(A21,'Kontni plan'!B:C,2,0)</f>
        <v>#N/A</v>
      </c>
      <c r="C21" s="44"/>
      <c r="D21" s="44"/>
      <c r="E21" s="44"/>
      <c r="F21" s="44"/>
      <c r="G21" s="44"/>
      <c r="H21" s="44"/>
      <c r="I21" s="44">
        <f t="shared" si="2"/>
        <v>0</v>
      </c>
    </row>
    <row r="22" spans="1:9" ht="22.5" customHeight="1" x14ac:dyDescent="0.25">
      <c r="A22" s="42"/>
      <c r="B22" s="46" t="e">
        <f>+VLOOKUP(A22,'Kontni plan'!B:C,2,0)</f>
        <v>#N/A</v>
      </c>
      <c r="C22" s="44"/>
      <c r="D22" s="44"/>
      <c r="E22" s="44"/>
      <c r="F22" s="44"/>
      <c r="G22" s="44"/>
      <c r="H22" s="44"/>
      <c r="I22" s="44">
        <f t="shared" si="2"/>
        <v>0</v>
      </c>
    </row>
    <row r="23" spans="1:9" ht="22.5" customHeight="1" x14ac:dyDescent="0.25">
      <c r="A23" s="42"/>
      <c r="B23" s="46" t="e">
        <f>+VLOOKUP(A23,'Kontni plan'!B:C,2,0)</f>
        <v>#N/A</v>
      </c>
      <c r="C23" s="44"/>
      <c r="D23" s="44"/>
      <c r="E23" s="44"/>
      <c r="F23" s="44"/>
      <c r="G23" s="44"/>
      <c r="H23" s="44"/>
      <c r="I23" s="44">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4"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6"/>
  <sheetViews>
    <sheetView view="pageLayout" zoomScaleNormal="100" workbookViewId="0">
      <selection activeCell="A2" sqref="A2:G2"/>
    </sheetView>
  </sheetViews>
  <sheetFormatPr defaultRowHeight="15" x14ac:dyDescent="0.25"/>
  <cols>
    <col min="1" max="1" width="7.5703125" bestFit="1" customWidth="1"/>
    <col min="2" max="2" width="38.140625" customWidth="1"/>
    <col min="3" max="3" width="13.42578125" style="45" customWidth="1"/>
    <col min="4" max="4" width="15" style="45" customWidth="1"/>
    <col min="5" max="8" width="11.28515625" style="45" customWidth="1"/>
    <col min="9" max="9" width="13.42578125" style="45" customWidth="1"/>
  </cols>
  <sheetData>
    <row r="1" spans="1:9" x14ac:dyDescent="0.25">
      <c r="A1" s="129" t="s">
        <v>498</v>
      </c>
      <c r="B1" s="129" t="s">
        <v>503</v>
      </c>
      <c r="C1" s="124" t="s">
        <v>488</v>
      </c>
      <c r="D1" s="124" t="s">
        <v>489</v>
      </c>
      <c r="E1" s="132" t="s">
        <v>490</v>
      </c>
      <c r="F1" s="133"/>
      <c r="G1" s="133"/>
      <c r="H1" s="134"/>
      <c r="I1" s="124" t="s">
        <v>491</v>
      </c>
    </row>
    <row r="2" spans="1:9" ht="39" customHeight="1" thickBot="1" x14ac:dyDescent="0.3">
      <c r="A2" s="130"/>
      <c r="B2" s="131"/>
      <c r="C2" s="125"/>
      <c r="D2" s="125"/>
      <c r="E2" s="40" t="s">
        <v>492</v>
      </c>
      <c r="F2" s="40" t="s">
        <v>493</v>
      </c>
      <c r="G2" s="40" t="s">
        <v>494</v>
      </c>
      <c r="H2" s="40" t="s">
        <v>495</v>
      </c>
      <c r="I2" s="125"/>
    </row>
    <row r="3" spans="1:9" ht="33.75" thickBot="1" x14ac:dyDescent="0.3">
      <c r="A3" s="52" t="str">
        <f>+IF(C3=C4," ","GREŠKA")</f>
        <v>GREŠKA</v>
      </c>
      <c r="B3" s="51" t="s">
        <v>499</v>
      </c>
      <c r="C3" s="53">
        <f>+'2. IZVRŠENJE PLANA PROGRAMA'!I2</f>
        <v>0</v>
      </c>
      <c r="D3" s="41"/>
      <c r="E3" s="126"/>
      <c r="F3" s="127"/>
      <c r="G3" s="127"/>
      <c r="H3" s="128"/>
      <c r="I3" s="54" t="str">
        <f>+'2. IZVRŠENJE PLANA PROGRAMA'!G2</f>
        <v xml:space="preserve">ostali izvori financiraja </v>
      </c>
    </row>
    <row r="4" spans="1:9" ht="15.75" customHeight="1" thickBot="1" x14ac:dyDescent="0.3">
      <c r="A4" s="55" t="str">
        <f>+IF(I3=I4," ","GREŠKA")</f>
        <v>GREŠKA</v>
      </c>
      <c r="B4" s="49" t="s">
        <v>497</v>
      </c>
      <c r="C4" s="47">
        <f t="shared" ref="C4:I4" si="0">SUM(C5:C1048576)</f>
        <v>81500</v>
      </c>
      <c r="D4" s="43">
        <f t="shared" si="0"/>
        <v>14455</v>
      </c>
      <c r="E4" s="43"/>
      <c r="F4" s="43">
        <f t="shared" si="0"/>
        <v>0</v>
      </c>
      <c r="G4" s="43">
        <f t="shared" si="0"/>
        <v>0</v>
      </c>
      <c r="H4" s="43">
        <f t="shared" si="0"/>
        <v>0</v>
      </c>
      <c r="I4" s="43">
        <f t="shared" si="0"/>
        <v>95955</v>
      </c>
    </row>
    <row r="5" spans="1:9" ht="22.5" customHeight="1" x14ac:dyDescent="0.25">
      <c r="A5" s="42"/>
      <c r="B5" s="48">
        <v>32391</v>
      </c>
      <c r="C5" s="44">
        <v>24000</v>
      </c>
      <c r="D5" s="44">
        <v>4000</v>
      </c>
      <c r="E5" s="44"/>
      <c r="F5" s="44"/>
      <c r="G5" s="44"/>
      <c r="H5" s="44"/>
      <c r="I5" s="44">
        <f>SUM(C5:H5)</f>
        <v>28000</v>
      </c>
    </row>
    <row r="6" spans="1:9" ht="22.5" customHeight="1" x14ac:dyDescent="0.25">
      <c r="A6" s="42"/>
      <c r="B6" s="46">
        <v>32339</v>
      </c>
      <c r="C6" s="44">
        <v>12000</v>
      </c>
      <c r="D6" s="44">
        <v>0</v>
      </c>
      <c r="E6" s="44"/>
      <c r="F6" s="44"/>
      <c r="G6" s="44"/>
      <c r="H6" s="44"/>
      <c r="I6" s="44">
        <f>SUM(C6:H6)</f>
        <v>12000</v>
      </c>
    </row>
    <row r="7" spans="1:9" ht="22.5" customHeight="1" x14ac:dyDescent="0.25">
      <c r="A7" s="42"/>
      <c r="B7" s="46">
        <v>32372</v>
      </c>
      <c r="C7" s="44">
        <v>0</v>
      </c>
      <c r="D7" s="44">
        <v>4900</v>
      </c>
      <c r="E7" s="44"/>
      <c r="F7" s="44"/>
      <c r="G7" s="44"/>
      <c r="H7" s="44"/>
      <c r="I7" s="44">
        <f t="shared" ref="I7:I44" si="1">SUM(C7:H7)</f>
        <v>4900</v>
      </c>
    </row>
    <row r="8" spans="1:9" ht="22.5" customHeight="1" x14ac:dyDescent="0.25">
      <c r="A8" s="42"/>
      <c r="B8" s="46">
        <v>42211</v>
      </c>
      <c r="C8" s="44">
        <v>28000</v>
      </c>
      <c r="D8" s="44">
        <v>5074</v>
      </c>
      <c r="E8" s="44"/>
      <c r="F8" s="44"/>
      <c r="G8" s="44"/>
      <c r="H8" s="44"/>
      <c r="I8" s="44">
        <f t="shared" si="1"/>
        <v>33074</v>
      </c>
    </row>
    <row r="9" spans="1:9" ht="22.5" customHeight="1" x14ac:dyDescent="0.25">
      <c r="A9" s="42"/>
      <c r="B9" s="46">
        <v>42239</v>
      </c>
      <c r="C9" s="44">
        <v>2500</v>
      </c>
      <c r="D9" s="44">
        <v>481</v>
      </c>
      <c r="E9" s="44"/>
      <c r="F9" s="44"/>
      <c r="G9" s="44"/>
      <c r="H9" s="44"/>
      <c r="I9" s="44">
        <f t="shared" si="1"/>
        <v>2981</v>
      </c>
    </row>
    <row r="10" spans="1:9" ht="22.5" customHeight="1" x14ac:dyDescent="0.25">
      <c r="A10" s="42"/>
      <c r="B10" s="46">
        <v>32331</v>
      </c>
      <c r="C10" s="44">
        <v>15000</v>
      </c>
      <c r="D10" s="44"/>
      <c r="E10" s="56"/>
      <c r="F10" s="44"/>
      <c r="G10" s="44"/>
      <c r="H10" s="44"/>
      <c r="I10" s="44">
        <f t="shared" si="1"/>
        <v>15000</v>
      </c>
    </row>
    <row r="11" spans="1:9" ht="22.5" customHeight="1" x14ac:dyDescent="0.25">
      <c r="A11" s="42"/>
      <c r="B11" s="46" t="e">
        <f>+VLOOKUP(A11,'Kontni plan'!B:C,2,0)</f>
        <v>#N/A</v>
      </c>
      <c r="C11" s="44"/>
      <c r="D11" s="44"/>
      <c r="E11" s="44"/>
      <c r="F11" s="44"/>
      <c r="G11" s="44"/>
      <c r="H11" s="44"/>
      <c r="I11" s="44">
        <f t="shared" si="1"/>
        <v>0</v>
      </c>
    </row>
    <row r="12" spans="1:9" ht="22.5" customHeight="1" x14ac:dyDescent="0.25">
      <c r="A12" s="42"/>
      <c r="B12" s="46" t="e">
        <f>+VLOOKUP(A12,'Kontni plan'!B:C,2,0)</f>
        <v>#N/A</v>
      </c>
      <c r="C12" s="44"/>
      <c r="D12" s="44"/>
      <c r="E12" s="44"/>
      <c r="F12" s="44"/>
      <c r="G12" s="44"/>
      <c r="H12" s="44"/>
      <c r="I12" s="44">
        <f t="shared" si="1"/>
        <v>0</v>
      </c>
    </row>
    <row r="13" spans="1:9" ht="22.5" customHeight="1" x14ac:dyDescent="0.25">
      <c r="A13" s="42"/>
      <c r="B13" s="46" t="e">
        <f>+VLOOKUP(A13,'Kontni plan'!B:C,2,0)</f>
        <v>#N/A</v>
      </c>
      <c r="C13" s="44"/>
      <c r="D13" s="44"/>
      <c r="E13" s="44"/>
      <c r="F13" s="44"/>
      <c r="G13" s="44"/>
      <c r="H13" s="44"/>
      <c r="I13" s="44">
        <f t="shared" si="1"/>
        <v>0</v>
      </c>
    </row>
    <row r="14" spans="1:9" ht="22.5" customHeight="1" x14ac:dyDescent="0.25">
      <c r="A14" s="42"/>
      <c r="B14" s="46" t="e">
        <f>+VLOOKUP(A14,'Kontni plan'!B:C,2,0)</f>
        <v>#N/A</v>
      </c>
      <c r="C14" s="44"/>
      <c r="D14" s="44"/>
      <c r="E14" s="44"/>
      <c r="F14" s="44"/>
      <c r="G14" s="44"/>
      <c r="H14" s="44"/>
      <c r="I14" s="44">
        <f t="shared" si="1"/>
        <v>0</v>
      </c>
    </row>
    <row r="15" spans="1:9" ht="22.5" customHeight="1" x14ac:dyDescent="0.25">
      <c r="A15" s="42"/>
      <c r="B15" s="46" t="e">
        <f>+VLOOKUP(A15,'Kontni plan'!B:C,2,0)</f>
        <v>#N/A</v>
      </c>
      <c r="C15" s="44"/>
      <c r="D15" s="44"/>
      <c r="E15" s="44"/>
      <c r="F15" s="44"/>
      <c r="G15" s="44"/>
      <c r="H15" s="44"/>
      <c r="I15" s="44">
        <f t="shared" si="1"/>
        <v>0</v>
      </c>
    </row>
    <row r="16" spans="1:9" ht="22.5" customHeight="1" x14ac:dyDescent="0.25">
      <c r="A16" s="42"/>
      <c r="B16" s="46" t="e">
        <f>+VLOOKUP(A16,'Kontni plan'!B:C,2,0)</f>
        <v>#N/A</v>
      </c>
      <c r="C16" s="44"/>
      <c r="D16" s="44"/>
      <c r="E16" s="44"/>
      <c r="F16" s="44"/>
      <c r="G16" s="44"/>
      <c r="H16" s="44"/>
      <c r="I16" s="44">
        <f t="shared" si="1"/>
        <v>0</v>
      </c>
    </row>
    <row r="17" spans="1:9" ht="22.5" customHeight="1" x14ac:dyDescent="0.25">
      <c r="A17" s="42"/>
      <c r="B17" s="46" t="e">
        <f>+VLOOKUP(A17,'Kontni plan'!B:C,2,0)</f>
        <v>#N/A</v>
      </c>
      <c r="C17" s="44"/>
      <c r="D17" s="44"/>
      <c r="E17" s="44"/>
      <c r="F17" s="44"/>
      <c r="G17" s="44"/>
      <c r="H17" s="44"/>
      <c r="I17" s="44">
        <f t="shared" si="1"/>
        <v>0</v>
      </c>
    </row>
    <row r="18" spans="1:9" ht="22.5" customHeight="1" x14ac:dyDescent="0.25">
      <c r="A18" s="42"/>
      <c r="B18" s="46" t="e">
        <f>+VLOOKUP(A18,'Kontni plan'!B:C,2,0)</f>
        <v>#N/A</v>
      </c>
      <c r="C18" s="44"/>
      <c r="D18" s="44"/>
      <c r="E18" s="44"/>
      <c r="F18" s="44"/>
      <c r="G18" s="44"/>
      <c r="H18" s="44"/>
      <c r="I18" s="44">
        <f t="shared" si="1"/>
        <v>0</v>
      </c>
    </row>
    <row r="19" spans="1:9" ht="22.5" customHeight="1" x14ac:dyDescent="0.25">
      <c r="A19" s="42"/>
      <c r="B19" s="46" t="e">
        <f>+VLOOKUP(A19,'Kontni plan'!B:C,2,0)</f>
        <v>#N/A</v>
      </c>
      <c r="C19" s="44"/>
      <c r="D19" s="44"/>
      <c r="E19" s="44"/>
      <c r="F19" s="44"/>
      <c r="G19" s="44"/>
      <c r="H19" s="44"/>
      <c r="I19" s="44">
        <f t="shared" si="1"/>
        <v>0</v>
      </c>
    </row>
    <row r="20" spans="1:9" ht="22.5" customHeight="1" x14ac:dyDescent="0.25">
      <c r="A20" s="42"/>
      <c r="B20" s="46" t="e">
        <f>+VLOOKUP(A20,'Kontni plan'!B:C,2,0)</f>
        <v>#N/A</v>
      </c>
      <c r="C20" s="44"/>
      <c r="D20" s="44"/>
      <c r="E20" s="44"/>
      <c r="F20" s="44"/>
      <c r="G20" s="44"/>
      <c r="H20" s="44"/>
      <c r="I20" s="44">
        <f t="shared" si="1"/>
        <v>0</v>
      </c>
    </row>
    <row r="21" spans="1:9" ht="22.5" customHeight="1" x14ac:dyDescent="0.25">
      <c r="A21" s="42"/>
      <c r="B21" s="46" t="e">
        <f>+VLOOKUP(A21,'Kontni plan'!B:C,2,0)</f>
        <v>#N/A</v>
      </c>
      <c r="C21" s="44"/>
      <c r="D21" s="44"/>
      <c r="E21" s="44"/>
      <c r="F21" s="44"/>
      <c r="G21" s="44"/>
      <c r="H21" s="44"/>
      <c r="I21" s="44">
        <f t="shared" si="1"/>
        <v>0</v>
      </c>
    </row>
    <row r="22" spans="1:9" ht="22.5" customHeight="1" x14ac:dyDescent="0.25">
      <c r="A22" s="42"/>
      <c r="B22" s="46" t="e">
        <f>+VLOOKUP(A22,'Kontni plan'!B:C,2,0)</f>
        <v>#N/A</v>
      </c>
      <c r="C22" s="44"/>
      <c r="D22" s="44"/>
      <c r="E22" s="44"/>
      <c r="F22" s="44"/>
      <c r="G22" s="44"/>
      <c r="H22" s="44"/>
      <c r="I22" s="44">
        <f t="shared" si="1"/>
        <v>0</v>
      </c>
    </row>
    <row r="23" spans="1:9" ht="22.5" customHeight="1" x14ac:dyDescent="0.25">
      <c r="A23" s="42"/>
      <c r="B23" s="46" t="e">
        <f>+VLOOKUP(A23,'Kontni plan'!B:C,2,0)</f>
        <v>#N/A</v>
      </c>
      <c r="C23" s="44"/>
      <c r="D23" s="44"/>
      <c r="E23" s="44"/>
      <c r="F23" s="44"/>
      <c r="G23" s="44"/>
      <c r="H23" s="44"/>
      <c r="I23" s="44">
        <f t="shared" si="1"/>
        <v>0</v>
      </c>
    </row>
    <row r="24" spans="1:9" ht="22.5" customHeight="1" x14ac:dyDescent="0.25">
      <c r="A24" s="42"/>
      <c r="B24" s="46" t="e">
        <f>+VLOOKUP(A24,'Kontni plan'!B:C,2,0)</f>
        <v>#N/A</v>
      </c>
      <c r="C24" s="44"/>
      <c r="D24" s="44"/>
      <c r="E24" s="44"/>
      <c r="F24" s="44"/>
      <c r="G24" s="44"/>
      <c r="H24" s="44"/>
      <c r="I24" s="44">
        <f t="shared" si="1"/>
        <v>0</v>
      </c>
    </row>
    <row r="25" spans="1:9" ht="22.5" customHeight="1" x14ac:dyDescent="0.25">
      <c r="A25" s="42"/>
      <c r="B25" s="46" t="e">
        <f>+VLOOKUP(A25,'Kontni plan'!B:C,2,0)</f>
        <v>#N/A</v>
      </c>
      <c r="C25" s="44"/>
      <c r="D25" s="44"/>
      <c r="E25" s="44"/>
      <c r="F25" s="44"/>
      <c r="G25" s="44"/>
      <c r="H25" s="44"/>
      <c r="I25" s="44">
        <f t="shared" si="1"/>
        <v>0</v>
      </c>
    </row>
    <row r="26" spans="1:9" ht="22.5" customHeight="1" x14ac:dyDescent="0.25">
      <c r="A26" s="42"/>
      <c r="B26" s="46" t="e">
        <f>+VLOOKUP(A26,'Kontni plan'!B:C,2,0)</f>
        <v>#N/A</v>
      </c>
      <c r="C26" s="44"/>
      <c r="D26" s="44"/>
      <c r="E26" s="44"/>
      <c r="F26" s="44"/>
      <c r="G26" s="44"/>
      <c r="H26" s="44"/>
      <c r="I26" s="44">
        <f t="shared" si="1"/>
        <v>0</v>
      </c>
    </row>
    <row r="27" spans="1:9" ht="22.5" customHeight="1" x14ac:dyDescent="0.25">
      <c r="A27" s="42"/>
      <c r="B27" s="46" t="e">
        <f>+VLOOKUP(A27,'Kontni plan'!B:C,2,0)</f>
        <v>#N/A</v>
      </c>
      <c r="C27" s="44"/>
      <c r="D27" s="44"/>
      <c r="E27" s="44"/>
      <c r="F27" s="44"/>
      <c r="G27" s="44"/>
      <c r="H27" s="44"/>
      <c r="I27" s="44">
        <f t="shared" si="1"/>
        <v>0</v>
      </c>
    </row>
    <row r="28" spans="1:9" ht="22.5" customHeight="1" x14ac:dyDescent="0.25">
      <c r="A28" s="42"/>
      <c r="B28" s="46" t="e">
        <f>+VLOOKUP(A28,'Kontni plan'!B:C,2,0)</f>
        <v>#N/A</v>
      </c>
      <c r="C28" s="44"/>
      <c r="D28" s="44"/>
      <c r="E28" s="44"/>
      <c r="F28" s="44"/>
      <c r="G28" s="44"/>
      <c r="H28" s="44"/>
      <c r="I28" s="44">
        <f t="shared" si="1"/>
        <v>0</v>
      </c>
    </row>
    <row r="29" spans="1:9" ht="22.5" customHeight="1" x14ac:dyDescent="0.25">
      <c r="A29" s="42"/>
      <c r="B29" s="46" t="e">
        <f>+VLOOKUP(A29,'Kontni plan'!B:C,2,0)</f>
        <v>#N/A</v>
      </c>
      <c r="C29" s="44"/>
      <c r="D29" s="44"/>
      <c r="E29" s="44"/>
      <c r="F29" s="44"/>
      <c r="G29" s="44"/>
      <c r="H29" s="44"/>
      <c r="I29" s="44">
        <f t="shared" si="1"/>
        <v>0</v>
      </c>
    </row>
    <row r="30" spans="1:9" ht="22.5" customHeight="1" x14ac:dyDescent="0.25">
      <c r="A30" s="42"/>
      <c r="B30" s="46" t="e">
        <f>+VLOOKUP(A30,'Kontni plan'!B:C,2,0)</f>
        <v>#N/A</v>
      </c>
      <c r="C30" s="44"/>
      <c r="D30" s="44"/>
      <c r="E30" s="44"/>
      <c r="F30" s="44"/>
      <c r="G30" s="44"/>
      <c r="H30" s="44"/>
      <c r="I30" s="44">
        <f t="shared" si="1"/>
        <v>0</v>
      </c>
    </row>
    <row r="31" spans="1:9" ht="22.5" customHeight="1" x14ac:dyDescent="0.25">
      <c r="A31" s="42"/>
      <c r="B31" s="46" t="e">
        <f>+VLOOKUP(A31,'Kontni plan'!B:C,2,0)</f>
        <v>#N/A</v>
      </c>
      <c r="C31" s="44"/>
      <c r="D31" s="44"/>
      <c r="E31" s="44"/>
      <c r="F31" s="44"/>
      <c r="G31" s="44"/>
      <c r="H31" s="44"/>
      <c r="I31" s="44">
        <f t="shared" si="1"/>
        <v>0</v>
      </c>
    </row>
    <row r="32" spans="1:9" ht="22.5" customHeight="1" x14ac:dyDescent="0.25">
      <c r="A32" s="42"/>
      <c r="B32" s="46" t="e">
        <f>+VLOOKUP(A32,'Kontni plan'!B:C,2,0)</f>
        <v>#N/A</v>
      </c>
      <c r="C32" s="44"/>
      <c r="D32" s="44"/>
      <c r="E32" s="44"/>
      <c r="F32" s="44"/>
      <c r="G32" s="44"/>
      <c r="H32" s="44"/>
      <c r="I32" s="44">
        <f t="shared" si="1"/>
        <v>0</v>
      </c>
    </row>
    <row r="33" spans="1:9" ht="22.5" customHeight="1" x14ac:dyDescent="0.25">
      <c r="A33" s="42"/>
      <c r="B33" s="46" t="e">
        <f>+VLOOKUP(A33,'Kontni plan'!B:C,2,0)</f>
        <v>#N/A</v>
      </c>
      <c r="C33" s="44"/>
      <c r="D33" s="44"/>
      <c r="E33" s="44"/>
      <c r="F33" s="44"/>
      <c r="G33" s="44"/>
      <c r="H33" s="44"/>
      <c r="I33" s="44">
        <f t="shared" si="1"/>
        <v>0</v>
      </c>
    </row>
    <row r="34" spans="1:9" ht="22.5" customHeight="1" x14ac:dyDescent="0.25">
      <c r="A34" s="42"/>
      <c r="B34" s="46" t="e">
        <f>+VLOOKUP(A34,'Kontni plan'!B:C,2,0)</f>
        <v>#N/A</v>
      </c>
      <c r="C34" s="44"/>
      <c r="D34" s="44"/>
      <c r="E34" s="44"/>
      <c r="F34" s="44"/>
      <c r="G34" s="44"/>
      <c r="H34" s="44"/>
      <c r="I34" s="44">
        <f t="shared" si="1"/>
        <v>0</v>
      </c>
    </row>
    <row r="35" spans="1:9" ht="22.5" customHeight="1" x14ac:dyDescent="0.25">
      <c r="A35" s="42"/>
      <c r="B35" s="46" t="e">
        <f>+VLOOKUP(A35,'Kontni plan'!B:C,2,0)</f>
        <v>#N/A</v>
      </c>
      <c r="C35" s="44"/>
      <c r="D35" s="44"/>
      <c r="E35" s="44"/>
      <c r="F35" s="44"/>
      <c r="G35" s="44"/>
      <c r="H35" s="44"/>
      <c r="I35" s="44">
        <f t="shared" si="1"/>
        <v>0</v>
      </c>
    </row>
    <row r="36" spans="1:9" ht="22.5" customHeight="1" x14ac:dyDescent="0.25">
      <c r="A36" s="42"/>
      <c r="B36" s="46" t="e">
        <f>+VLOOKUP(A36,'Kontni plan'!B:C,2,0)</f>
        <v>#N/A</v>
      </c>
      <c r="C36" s="44"/>
      <c r="D36" s="44"/>
      <c r="E36" s="44"/>
      <c r="F36" s="44"/>
      <c r="G36" s="44"/>
      <c r="H36" s="44"/>
      <c r="I36" s="44">
        <f t="shared" si="1"/>
        <v>0</v>
      </c>
    </row>
    <row r="37" spans="1:9" ht="22.5" customHeight="1" x14ac:dyDescent="0.25">
      <c r="A37" s="42"/>
      <c r="B37" s="46" t="e">
        <f>+VLOOKUP(A37,'Kontni plan'!B:C,2,0)</f>
        <v>#N/A</v>
      </c>
      <c r="C37" s="44"/>
      <c r="D37" s="44"/>
      <c r="E37" s="44"/>
      <c r="F37" s="44"/>
      <c r="G37" s="44"/>
      <c r="H37" s="44"/>
      <c r="I37" s="44">
        <f t="shared" si="1"/>
        <v>0</v>
      </c>
    </row>
    <row r="38" spans="1:9" ht="22.5" customHeight="1" x14ac:dyDescent="0.25">
      <c r="A38" s="42"/>
      <c r="B38" s="46" t="e">
        <f>+VLOOKUP(A38,'Kontni plan'!B:C,2,0)</f>
        <v>#N/A</v>
      </c>
      <c r="C38" s="44"/>
      <c r="D38" s="44"/>
      <c r="E38" s="44"/>
      <c r="F38" s="44"/>
      <c r="G38" s="44"/>
      <c r="H38" s="44"/>
      <c r="I38" s="44">
        <f t="shared" si="1"/>
        <v>0</v>
      </c>
    </row>
    <row r="39" spans="1:9" ht="22.5" customHeight="1" x14ac:dyDescent="0.25">
      <c r="A39" s="42"/>
      <c r="B39" s="46" t="e">
        <f>+VLOOKUP(A39,'Kontni plan'!B:C,2,0)</f>
        <v>#N/A</v>
      </c>
      <c r="C39" s="44"/>
      <c r="D39" s="44"/>
      <c r="E39" s="44"/>
      <c r="F39" s="44"/>
      <c r="G39" s="44"/>
      <c r="H39" s="44"/>
      <c r="I39" s="44">
        <f t="shared" si="1"/>
        <v>0</v>
      </c>
    </row>
    <row r="40" spans="1:9" ht="22.5" customHeight="1" x14ac:dyDescent="0.25">
      <c r="A40" s="42"/>
      <c r="B40" s="46" t="e">
        <f>+VLOOKUP(A40,'Kontni plan'!B:C,2,0)</f>
        <v>#N/A</v>
      </c>
      <c r="C40" s="44"/>
      <c r="D40" s="44"/>
      <c r="E40" s="44"/>
      <c r="F40" s="44"/>
      <c r="G40" s="44"/>
      <c r="H40" s="44"/>
      <c r="I40" s="44">
        <f t="shared" si="1"/>
        <v>0</v>
      </c>
    </row>
    <row r="41" spans="1:9" ht="22.5" customHeight="1" x14ac:dyDescent="0.25">
      <c r="A41" s="42"/>
      <c r="B41" s="46" t="e">
        <f>+VLOOKUP(A41,'Kontni plan'!B:C,2,0)</f>
        <v>#N/A</v>
      </c>
      <c r="C41" s="44"/>
      <c r="D41" s="44"/>
      <c r="E41" s="44"/>
      <c r="F41" s="44"/>
      <c r="G41" s="44"/>
      <c r="H41" s="44"/>
      <c r="I41" s="44">
        <f t="shared" si="1"/>
        <v>0</v>
      </c>
    </row>
    <row r="42" spans="1:9" ht="22.5" customHeight="1" x14ac:dyDescent="0.25">
      <c r="A42" s="42"/>
      <c r="B42" s="46" t="e">
        <f>+VLOOKUP(A42,'Kontni plan'!B:C,2,0)</f>
        <v>#N/A</v>
      </c>
      <c r="C42" s="44"/>
      <c r="D42" s="44"/>
      <c r="E42" s="44"/>
      <c r="F42" s="44"/>
      <c r="G42" s="44"/>
      <c r="H42" s="44"/>
      <c r="I42" s="44">
        <f t="shared" si="1"/>
        <v>0</v>
      </c>
    </row>
    <row r="43" spans="1:9" ht="22.5" customHeight="1" x14ac:dyDescent="0.25">
      <c r="A43" s="42"/>
      <c r="B43" s="46" t="e">
        <f>+VLOOKUP(A43,'Kontni plan'!B:C,2,0)</f>
        <v>#N/A</v>
      </c>
      <c r="C43" s="44"/>
      <c r="D43" s="44"/>
      <c r="E43" s="44"/>
      <c r="F43" s="44"/>
      <c r="G43" s="44"/>
      <c r="H43" s="44"/>
      <c r="I43" s="44">
        <f t="shared" si="1"/>
        <v>0</v>
      </c>
    </row>
    <row r="44" spans="1:9" ht="22.5" customHeight="1" x14ac:dyDescent="0.25">
      <c r="A44" s="42"/>
      <c r="B44" s="46" t="e">
        <f>+VLOOKUP(A44,'Kontni plan'!B:C,2,0)</f>
        <v>#N/A</v>
      </c>
      <c r="C44" s="44"/>
      <c r="D44" s="44"/>
      <c r="E44" s="44"/>
      <c r="F44" s="44"/>
      <c r="G44" s="44"/>
      <c r="H44" s="44"/>
      <c r="I44" s="44">
        <f t="shared" si="1"/>
        <v>0</v>
      </c>
    </row>
    <row r="45" spans="1:9" ht="22.5" customHeight="1" x14ac:dyDescent="0.25">
      <c r="A45" s="42"/>
      <c r="B45" s="46" t="e">
        <f>+VLOOKUP(A45,'Kontni plan'!B:C,2,0)</f>
        <v>#N/A</v>
      </c>
      <c r="C45" s="44"/>
      <c r="D45" s="44"/>
      <c r="E45" s="44"/>
      <c r="F45" s="44"/>
      <c r="G45" s="44"/>
      <c r="H45" s="44"/>
      <c r="I45" s="44">
        <f t="shared" ref="I45:I46" si="2">SUM(C45:H45)</f>
        <v>0</v>
      </c>
    </row>
    <row r="46" spans="1:9" ht="22.5" customHeight="1" x14ac:dyDescent="0.25">
      <c r="A46" s="42"/>
      <c r="B46" s="46" t="e">
        <f>+VLOOKUP(A46,'Kontni plan'!B:C,2,0)</f>
        <v>#N/A</v>
      </c>
      <c r="C46" s="44"/>
      <c r="D46" s="44"/>
      <c r="E46" s="44"/>
      <c r="F46" s="44"/>
      <c r="G46" s="44"/>
      <c r="H46" s="44"/>
      <c r="I46" s="44">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scale="69" orientation="portrait" horizontalDpi="4294967294"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topLeftCell="A10" workbookViewId="0">
      <selection activeCell="A2" sqref="A2:G2"/>
    </sheetView>
  </sheetViews>
  <sheetFormatPr defaultRowHeight="15" x14ac:dyDescent="0.25"/>
  <cols>
    <col min="1" max="1" width="8" bestFit="1" customWidth="1"/>
    <col min="2" max="2" width="12" bestFit="1" customWidth="1"/>
    <col min="3" max="3" width="72.42578125" bestFit="1" customWidth="1"/>
  </cols>
  <sheetData>
    <row r="1" spans="1:3" x14ac:dyDescent="0.25">
      <c r="A1" s="39" t="s">
        <v>184</v>
      </c>
      <c r="B1" s="39" t="s">
        <v>185</v>
      </c>
      <c r="C1" s="39" t="s">
        <v>186</v>
      </c>
    </row>
    <row r="2" spans="1:3" x14ac:dyDescent="0.25">
      <c r="A2" s="39" t="s">
        <v>187</v>
      </c>
      <c r="B2" s="39">
        <v>3111</v>
      </c>
      <c r="C2" s="39" t="s">
        <v>320</v>
      </c>
    </row>
    <row r="3" spans="1:3" x14ac:dyDescent="0.25">
      <c r="A3" s="39" t="s">
        <v>187</v>
      </c>
      <c r="B3" s="39">
        <v>3112</v>
      </c>
      <c r="C3" s="39" t="s">
        <v>321</v>
      </c>
    </row>
    <row r="4" spans="1:3" x14ac:dyDescent="0.25">
      <c r="A4" s="39" t="s">
        <v>187</v>
      </c>
      <c r="B4" s="39">
        <v>3113</v>
      </c>
      <c r="C4" s="39" t="s">
        <v>322</v>
      </c>
    </row>
    <row r="5" spans="1:3" x14ac:dyDescent="0.25">
      <c r="A5" s="39" t="s">
        <v>187</v>
      </c>
      <c r="B5" s="39">
        <v>3114</v>
      </c>
      <c r="C5" s="39" t="s">
        <v>323</v>
      </c>
    </row>
    <row r="6" spans="1:3" x14ac:dyDescent="0.25">
      <c r="A6" s="39" t="s">
        <v>187</v>
      </c>
      <c r="B6" s="39">
        <v>3121</v>
      </c>
      <c r="C6" s="39" t="s">
        <v>324</v>
      </c>
    </row>
    <row r="7" spans="1:3" x14ac:dyDescent="0.25">
      <c r="A7" s="39" t="s">
        <v>187</v>
      </c>
      <c r="B7" s="39">
        <v>3131</v>
      </c>
      <c r="C7" s="39" t="s">
        <v>263</v>
      </c>
    </row>
    <row r="8" spans="1:3" x14ac:dyDescent="0.25">
      <c r="A8" s="39" t="s">
        <v>187</v>
      </c>
      <c r="B8" s="39">
        <v>3132</v>
      </c>
      <c r="C8" s="39" t="s">
        <v>261</v>
      </c>
    </row>
    <row r="9" spans="1:3" x14ac:dyDescent="0.25">
      <c r="A9" s="39" t="s">
        <v>187</v>
      </c>
      <c r="B9" s="39">
        <v>3133</v>
      </c>
      <c r="C9" s="39" t="s">
        <v>264</v>
      </c>
    </row>
    <row r="10" spans="1:3" x14ac:dyDescent="0.25">
      <c r="A10" s="39" t="s">
        <v>187</v>
      </c>
      <c r="B10" s="39">
        <v>3211</v>
      </c>
      <c r="C10" s="39" t="s">
        <v>291</v>
      </c>
    </row>
    <row r="11" spans="1:3" x14ac:dyDescent="0.25">
      <c r="A11" s="39" t="s">
        <v>187</v>
      </c>
      <c r="B11" s="39">
        <v>3212</v>
      </c>
      <c r="C11" s="39" t="s">
        <v>292</v>
      </c>
    </row>
    <row r="12" spans="1:3" x14ac:dyDescent="0.25">
      <c r="A12" s="39" t="s">
        <v>187</v>
      </c>
      <c r="B12" s="39">
        <v>3213</v>
      </c>
      <c r="C12" s="39" t="s">
        <v>293</v>
      </c>
    </row>
    <row r="13" spans="1:3" x14ac:dyDescent="0.25">
      <c r="A13" s="39" t="s">
        <v>187</v>
      </c>
      <c r="B13" s="39">
        <v>3214</v>
      </c>
      <c r="C13" s="39" t="s">
        <v>294</v>
      </c>
    </row>
    <row r="14" spans="1:3" x14ac:dyDescent="0.25">
      <c r="A14" s="39" t="s">
        <v>187</v>
      </c>
      <c r="B14" s="39">
        <v>3221</v>
      </c>
      <c r="C14" s="39" t="s">
        <v>295</v>
      </c>
    </row>
    <row r="15" spans="1:3" x14ac:dyDescent="0.25">
      <c r="A15" s="39" t="s">
        <v>187</v>
      </c>
      <c r="B15" s="39">
        <v>3222</v>
      </c>
      <c r="C15" s="39" t="s">
        <v>296</v>
      </c>
    </row>
    <row r="16" spans="1:3" x14ac:dyDescent="0.25">
      <c r="A16" s="39" t="s">
        <v>187</v>
      </c>
      <c r="B16" s="39">
        <v>3223</v>
      </c>
      <c r="C16" s="39" t="s">
        <v>297</v>
      </c>
    </row>
    <row r="17" spans="1:3" x14ac:dyDescent="0.25">
      <c r="A17" s="39" t="s">
        <v>187</v>
      </c>
      <c r="B17" s="39">
        <v>3224</v>
      </c>
      <c r="C17" s="39" t="s">
        <v>298</v>
      </c>
    </row>
    <row r="18" spans="1:3" x14ac:dyDescent="0.25">
      <c r="A18" s="39" t="s">
        <v>187</v>
      </c>
      <c r="B18" s="39">
        <v>3225</v>
      </c>
      <c r="C18" s="39" t="s">
        <v>299</v>
      </c>
    </row>
    <row r="19" spans="1:3" x14ac:dyDescent="0.25">
      <c r="A19" s="39" t="s">
        <v>187</v>
      </c>
      <c r="B19" s="39">
        <v>3226</v>
      </c>
      <c r="C19" s="39" t="s">
        <v>325</v>
      </c>
    </row>
    <row r="20" spans="1:3" x14ac:dyDescent="0.25">
      <c r="A20" s="39" t="s">
        <v>187</v>
      </c>
      <c r="B20" s="39">
        <v>3227</v>
      </c>
      <c r="C20" s="39" t="s">
        <v>300</v>
      </c>
    </row>
    <row r="21" spans="1:3" x14ac:dyDescent="0.25">
      <c r="A21" s="39" t="s">
        <v>187</v>
      </c>
      <c r="B21" s="39">
        <v>3231</v>
      </c>
      <c r="C21" s="39" t="s">
        <v>301</v>
      </c>
    </row>
    <row r="22" spans="1:3" x14ac:dyDescent="0.25">
      <c r="A22" s="39" t="s">
        <v>187</v>
      </c>
      <c r="B22" s="39">
        <v>3232</v>
      </c>
      <c r="C22" s="39" t="s">
        <v>302</v>
      </c>
    </row>
    <row r="23" spans="1:3" x14ac:dyDescent="0.25">
      <c r="A23" s="39" t="s">
        <v>187</v>
      </c>
      <c r="B23" s="39">
        <v>3233</v>
      </c>
      <c r="C23" s="39" t="s">
        <v>303</v>
      </c>
    </row>
    <row r="24" spans="1:3" x14ac:dyDescent="0.25">
      <c r="A24" s="39" t="s">
        <v>187</v>
      </c>
      <c r="B24" s="39">
        <v>3234</v>
      </c>
      <c r="C24" s="39" t="s">
        <v>304</v>
      </c>
    </row>
    <row r="25" spans="1:3" x14ac:dyDescent="0.25">
      <c r="A25" s="39" t="s">
        <v>187</v>
      </c>
      <c r="B25" s="39">
        <v>3235</v>
      </c>
      <c r="C25" s="39" t="s">
        <v>305</v>
      </c>
    </row>
    <row r="26" spans="1:3" x14ac:dyDescent="0.25">
      <c r="A26" s="39" t="s">
        <v>187</v>
      </c>
      <c r="B26" s="39">
        <v>3236</v>
      </c>
      <c r="C26" s="39" t="s">
        <v>306</v>
      </c>
    </row>
    <row r="27" spans="1:3" x14ac:dyDescent="0.25">
      <c r="A27" s="39" t="s">
        <v>187</v>
      </c>
      <c r="B27" s="39">
        <v>3237</v>
      </c>
      <c r="C27" s="39" t="s">
        <v>307</v>
      </c>
    </row>
    <row r="28" spans="1:3" x14ac:dyDescent="0.25">
      <c r="A28" s="39" t="s">
        <v>187</v>
      </c>
      <c r="B28" s="39">
        <v>3238</v>
      </c>
      <c r="C28" s="39" t="s">
        <v>308</v>
      </c>
    </row>
    <row r="29" spans="1:3" x14ac:dyDescent="0.25">
      <c r="A29" s="39" t="s">
        <v>187</v>
      </c>
      <c r="B29" s="39">
        <v>3239</v>
      </c>
      <c r="C29" s="39" t="s">
        <v>309</v>
      </c>
    </row>
    <row r="30" spans="1:3" x14ac:dyDescent="0.25">
      <c r="A30" s="39" t="s">
        <v>187</v>
      </c>
      <c r="B30" s="39">
        <v>3241</v>
      </c>
      <c r="C30" s="39" t="s">
        <v>326</v>
      </c>
    </row>
    <row r="31" spans="1:3" x14ac:dyDescent="0.25">
      <c r="A31" s="39" t="s">
        <v>187</v>
      </c>
      <c r="B31" s="39">
        <v>3291</v>
      </c>
      <c r="C31" s="39" t="s">
        <v>311</v>
      </c>
    </row>
    <row r="32" spans="1:3" x14ac:dyDescent="0.25">
      <c r="A32" s="39" t="s">
        <v>187</v>
      </c>
      <c r="B32" s="39">
        <v>3292</v>
      </c>
      <c r="C32" s="39" t="s">
        <v>312</v>
      </c>
    </row>
    <row r="33" spans="1:3" x14ac:dyDescent="0.25">
      <c r="A33" s="39" t="s">
        <v>187</v>
      </c>
      <c r="B33" s="39">
        <v>3293</v>
      </c>
      <c r="C33" s="39" t="s">
        <v>313</v>
      </c>
    </row>
    <row r="34" spans="1:3" x14ac:dyDescent="0.25">
      <c r="A34" s="39" t="s">
        <v>187</v>
      </c>
      <c r="B34" s="39">
        <v>3294</v>
      </c>
      <c r="C34" s="39" t="s">
        <v>314</v>
      </c>
    </row>
    <row r="35" spans="1:3" x14ac:dyDescent="0.25">
      <c r="A35" s="39" t="s">
        <v>187</v>
      </c>
      <c r="B35" s="39">
        <v>3295</v>
      </c>
      <c r="C35" s="39" t="s">
        <v>315</v>
      </c>
    </row>
    <row r="36" spans="1:3" x14ac:dyDescent="0.25">
      <c r="A36" s="39" t="s">
        <v>187</v>
      </c>
      <c r="B36" s="39">
        <v>3296</v>
      </c>
      <c r="C36" s="39" t="s">
        <v>328</v>
      </c>
    </row>
    <row r="37" spans="1:3" x14ac:dyDescent="0.25">
      <c r="A37" s="39" t="s">
        <v>187</v>
      </c>
      <c r="B37" s="39">
        <v>3299</v>
      </c>
      <c r="C37" s="39" t="s">
        <v>310</v>
      </c>
    </row>
    <row r="38" spans="1:3" x14ac:dyDescent="0.25">
      <c r="A38" s="39" t="s">
        <v>187</v>
      </c>
      <c r="B38" s="39">
        <v>3411</v>
      </c>
      <c r="C38" s="39" t="s">
        <v>329</v>
      </c>
    </row>
    <row r="39" spans="1:3" x14ac:dyDescent="0.25">
      <c r="A39" s="39" t="s">
        <v>187</v>
      </c>
      <c r="B39" s="39">
        <v>3412</v>
      </c>
      <c r="C39" s="39" t="s">
        <v>330</v>
      </c>
    </row>
    <row r="40" spans="1:3" x14ac:dyDescent="0.25">
      <c r="A40" s="39" t="s">
        <v>187</v>
      </c>
      <c r="B40" s="39">
        <v>3413</v>
      </c>
      <c r="C40" s="39" t="s">
        <v>331</v>
      </c>
    </row>
    <row r="41" spans="1:3" x14ac:dyDescent="0.25">
      <c r="A41" s="39" t="s">
        <v>187</v>
      </c>
      <c r="B41" s="39">
        <v>3419</v>
      </c>
      <c r="C41" s="39" t="s">
        <v>332</v>
      </c>
    </row>
    <row r="42" spans="1:3" x14ac:dyDescent="0.25">
      <c r="A42" s="39" t="s">
        <v>187</v>
      </c>
      <c r="B42" s="39">
        <v>3421</v>
      </c>
      <c r="C42" s="39" t="s">
        <v>333</v>
      </c>
    </row>
    <row r="43" spans="1:3" x14ac:dyDescent="0.25">
      <c r="A43" s="39" t="s">
        <v>187</v>
      </c>
      <c r="B43" s="39">
        <v>3422</v>
      </c>
      <c r="C43" s="39" t="s">
        <v>334</v>
      </c>
    </row>
    <row r="44" spans="1:3" x14ac:dyDescent="0.25">
      <c r="A44" s="39" t="s">
        <v>187</v>
      </c>
      <c r="B44" s="39">
        <v>3423</v>
      </c>
      <c r="C44" s="39" t="s">
        <v>335</v>
      </c>
    </row>
    <row r="45" spans="1:3" x14ac:dyDescent="0.25">
      <c r="A45" s="39" t="s">
        <v>187</v>
      </c>
      <c r="B45" s="39">
        <v>3425</v>
      </c>
      <c r="C45" s="39" t="s">
        <v>336</v>
      </c>
    </row>
    <row r="46" spans="1:3" x14ac:dyDescent="0.25">
      <c r="A46" s="39" t="s">
        <v>187</v>
      </c>
      <c r="B46" s="39">
        <v>3426</v>
      </c>
      <c r="C46" s="39" t="s">
        <v>337</v>
      </c>
    </row>
    <row r="47" spans="1:3" x14ac:dyDescent="0.25">
      <c r="A47" s="39" t="s">
        <v>187</v>
      </c>
      <c r="B47" s="39">
        <v>3427</v>
      </c>
      <c r="C47" s="39" t="s">
        <v>338</v>
      </c>
    </row>
    <row r="48" spans="1:3" x14ac:dyDescent="0.25">
      <c r="A48" s="39" t="s">
        <v>187</v>
      </c>
      <c r="B48" s="39">
        <v>3428</v>
      </c>
      <c r="C48" s="39" t="s">
        <v>339</v>
      </c>
    </row>
    <row r="49" spans="1:3" x14ac:dyDescent="0.25">
      <c r="A49" s="39" t="s">
        <v>187</v>
      </c>
      <c r="B49" s="39">
        <v>3431</v>
      </c>
      <c r="C49" s="39" t="s">
        <v>340</v>
      </c>
    </row>
    <row r="50" spans="1:3" x14ac:dyDescent="0.25">
      <c r="A50" s="39" t="s">
        <v>187</v>
      </c>
      <c r="B50" s="39">
        <v>3432</v>
      </c>
      <c r="C50" s="39" t="s">
        <v>341</v>
      </c>
    </row>
    <row r="51" spans="1:3" x14ac:dyDescent="0.25">
      <c r="A51" s="39" t="s">
        <v>187</v>
      </c>
      <c r="B51" s="39">
        <v>3433</v>
      </c>
      <c r="C51" s="39" t="s">
        <v>342</v>
      </c>
    </row>
    <row r="52" spans="1:3" x14ac:dyDescent="0.25">
      <c r="A52" s="39" t="s">
        <v>187</v>
      </c>
      <c r="B52" s="39">
        <v>3434</v>
      </c>
      <c r="C52" s="39" t="s">
        <v>343</v>
      </c>
    </row>
    <row r="53" spans="1:3" x14ac:dyDescent="0.25">
      <c r="A53" s="39" t="s">
        <v>187</v>
      </c>
      <c r="B53" s="39">
        <v>3511</v>
      </c>
      <c r="C53" s="39" t="s">
        <v>345</v>
      </c>
    </row>
    <row r="54" spans="1:3" x14ac:dyDescent="0.25">
      <c r="A54" s="39" t="s">
        <v>187</v>
      </c>
      <c r="B54" s="39">
        <v>3512</v>
      </c>
      <c r="C54" s="39" t="s">
        <v>344</v>
      </c>
    </row>
    <row r="55" spans="1:3" x14ac:dyDescent="0.25">
      <c r="A55" s="39" t="s">
        <v>187</v>
      </c>
      <c r="B55" s="39">
        <v>3521</v>
      </c>
      <c r="C55" s="39" t="s">
        <v>346</v>
      </c>
    </row>
    <row r="56" spans="1:3" x14ac:dyDescent="0.25">
      <c r="A56" s="39" t="s">
        <v>187</v>
      </c>
      <c r="B56" s="39">
        <v>3522</v>
      </c>
      <c r="C56" s="39" t="s">
        <v>347</v>
      </c>
    </row>
    <row r="57" spans="1:3" x14ac:dyDescent="0.25">
      <c r="A57" s="39" t="s">
        <v>187</v>
      </c>
      <c r="B57" s="39">
        <v>3523</v>
      </c>
      <c r="C57" s="39" t="s">
        <v>348</v>
      </c>
    </row>
    <row r="58" spans="1:3" x14ac:dyDescent="0.25">
      <c r="A58" s="39" t="s">
        <v>187</v>
      </c>
      <c r="B58" s="39">
        <v>3531</v>
      </c>
      <c r="C58" s="39" t="s">
        <v>349</v>
      </c>
    </row>
    <row r="59" spans="1:3" x14ac:dyDescent="0.25">
      <c r="A59" s="39" t="s">
        <v>187</v>
      </c>
      <c r="B59" s="39">
        <v>3611</v>
      </c>
      <c r="C59" s="39" t="s">
        <v>350</v>
      </c>
    </row>
    <row r="60" spans="1:3" x14ac:dyDescent="0.25">
      <c r="A60" s="39" t="s">
        <v>187</v>
      </c>
      <c r="B60" s="39">
        <v>3612</v>
      </c>
      <c r="C60" s="39" t="s">
        <v>351</v>
      </c>
    </row>
    <row r="61" spans="1:3" x14ac:dyDescent="0.25">
      <c r="A61" s="39" t="s">
        <v>187</v>
      </c>
      <c r="B61" s="39">
        <v>3621</v>
      </c>
      <c r="C61" s="39" t="s">
        <v>352</v>
      </c>
    </row>
    <row r="62" spans="1:3" x14ac:dyDescent="0.25">
      <c r="A62" s="39" t="s">
        <v>187</v>
      </c>
      <c r="B62" s="39">
        <v>3622</v>
      </c>
      <c r="C62" s="39" t="s">
        <v>353</v>
      </c>
    </row>
    <row r="63" spans="1:3" x14ac:dyDescent="0.25">
      <c r="A63" s="39" t="s">
        <v>187</v>
      </c>
      <c r="B63" s="39">
        <v>3631</v>
      </c>
      <c r="C63" s="39" t="s">
        <v>354</v>
      </c>
    </row>
    <row r="64" spans="1:3" x14ac:dyDescent="0.25">
      <c r="A64" s="39" t="s">
        <v>187</v>
      </c>
      <c r="B64" s="39">
        <v>3632</v>
      </c>
      <c r="C64" s="39" t="s">
        <v>355</v>
      </c>
    </row>
    <row r="65" spans="1:3" x14ac:dyDescent="0.25">
      <c r="A65" s="39" t="s">
        <v>187</v>
      </c>
      <c r="B65" s="39">
        <v>3661</v>
      </c>
      <c r="C65" s="39" t="s">
        <v>356</v>
      </c>
    </row>
    <row r="66" spans="1:3" x14ac:dyDescent="0.25">
      <c r="A66" s="39" t="s">
        <v>187</v>
      </c>
      <c r="B66" s="39">
        <v>3662</v>
      </c>
      <c r="C66" s="39" t="s">
        <v>357</v>
      </c>
    </row>
    <row r="67" spans="1:3" x14ac:dyDescent="0.25">
      <c r="A67" s="39" t="s">
        <v>187</v>
      </c>
      <c r="B67" s="39">
        <v>3672</v>
      </c>
      <c r="C67" s="39" t="s">
        <v>358</v>
      </c>
    </row>
    <row r="68" spans="1:3" x14ac:dyDescent="0.25">
      <c r="A68" s="39" t="s">
        <v>187</v>
      </c>
      <c r="B68" s="39">
        <v>3673</v>
      </c>
      <c r="C68" s="39" t="s">
        <v>359</v>
      </c>
    </row>
    <row r="69" spans="1:3" x14ac:dyDescent="0.25">
      <c r="A69" s="39" t="s">
        <v>187</v>
      </c>
      <c r="B69" s="39">
        <v>3674</v>
      </c>
      <c r="C69" s="39" t="s">
        <v>360</v>
      </c>
    </row>
    <row r="70" spans="1:3" x14ac:dyDescent="0.25">
      <c r="A70" s="39" t="s">
        <v>187</v>
      </c>
      <c r="B70" s="39">
        <v>3681</v>
      </c>
      <c r="C70" s="39" t="s">
        <v>362</v>
      </c>
    </row>
    <row r="71" spans="1:3" x14ac:dyDescent="0.25">
      <c r="A71" s="39" t="s">
        <v>187</v>
      </c>
      <c r="B71" s="39">
        <v>3682</v>
      </c>
      <c r="C71" s="39" t="s">
        <v>363</v>
      </c>
    </row>
    <row r="72" spans="1:3" x14ac:dyDescent="0.25">
      <c r="A72" s="39" t="s">
        <v>187</v>
      </c>
      <c r="B72" s="39">
        <v>3691</v>
      </c>
      <c r="C72" s="39" t="s">
        <v>364</v>
      </c>
    </row>
    <row r="73" spans="1:3" x14ac:dyDescent="0.25">
      <c r="A73" s="39" t="s">
        <v>187</v>
      </c>
      <c r="B73" s="39">
        <v>3692</v>
      </c>
      <c r="C73" s="39" t="s">
        <v>365</v>
      </c>
    </row>
    <row r="74" spans="1:3" x14ac:dyDescent="0.25">
      <c r="A74" s="39" t="s">
        <v>187</v>
      </c>
      <c r="B74" s="39">
        <v>3693</v>
      </c>
      <c r="C74" s="39" t="s">
        <v>366</v>
      </c>
    </row>
    <row r="75" spans="1:3" x14ac:dyDescent="0.25">
      <c r="A75" s="39" t="s">
        <v>187</v>
      </c>
      <c r="B75" s="39">
        <v>3694</v>
      </c>
      <c r="C75" s="39" t="s">
        <v>367</v>
      </c>
    </row>
    <row r="76" spans="1:3" x14ac:dyDescent="0.25">
      <c r="A76" s="39" t="s">
        <v>187</v>
      </c>
      <c r="B76" s="39">
        <v>3711</v>
      </c>
      <c r="C76" s="39" t="s">
        <v>368</v>
      </c>
    </row>
    <row r="77" spans="1:3" x14ac:dyDescent="0.25">
      <c r="A77" s="39" t="s">
        <v>187</v>
      </c>
      <c r="B77" s="39">
        <v>3712</v>
      </c>
      <c r="C77" s="39" t="s">
        <v>369</v>
      </c>
    </row>
    <row r="78" spans="1:3" x14ac:dyDescent="0.25">
      <c r="A78" s="39" t="s">
        <v>187</v>
      </c>
      <c r="B78" s="39">
        <v>3713</v>
      </c>
      <c r="C78" s="39" t="s">
        <v>370</v>
      </c>
    </row>
    <row r="79" spans="1:3" x14ac:dyDescent="0.25">
      <c r="A79" s="39" t="s">
        <v>187</v>
      </c>
      <c r="B79" s="39">
        <v>3714</v>
      </c>
      <c r="C79" s="39" t="s">
        <v>371</v>
      </c>
    </row>
    <row r="80" spans="1:3" x14ac:dyDescent="0.25">
      <c r="A80" s="39" t="s">
        <v>187</v>
      </c>
      <c r="B80" s="39">
        <v>3715</v>
      </c>
      <c r="C80" s="39" t="s">
        <v>372</v>
      </c>
    </row>
    <row r="81" spans="1:3" x14ac:dyDescent="0.25">
      <c r="A81" s="39" t="s">
        <v>187</v>
      </c>
      <c r="B81" s="39">
        <v>3721</v>
      </c>
      <c r="C81" s="39" t="s">
        <v>373</v>
      </c>
    </row>
    <row r="82" spans="1:3" x14ac:dyDescent="0.25">
      <c r="A82" s="39" t="s">
        <v>187</v>
      </c>
      <c r="B82" s="39">
        <v>3722</v>
      </c>
      <c r="C82" s="39" t="s">
        <v>374</v>
      </c>
    </row>
    <row r="83" spans="1:3" x14ac:dyDescent="0.25">
      <c r="A83" s="39" t="s">
        <v>187</v>
      </c>
      <c r="B83" s="39">
        <v>3723</v>
      </c>
      <c r="C83" s="39" t="s">
        <v>375</v>
      </c>
    </row>
    <row r="84" spans="1:3" x14ac:dyDescent="0.25">
      <c r="A84" s="39" t="s">
        <v>187</v>
      </c>
      <c r="B84" s="39">
        <v>3811</v>
      </c>
      <c r="C84" s="39" t="s">
        <v>377</v>
      </c>
    </row>
    <row r="85" spans="1:3" x14ac:dyDescent="0.25">
      <c r="A85" s="39" t="s">
        <v>187</v>
      </c>
      <c r="B85" s="39">
        <v>3812</v>
      </c>
      <c r="C85" s="39" t="s">
        <v>378</v>
      </c>
    </row>
    <row r="86" spans="1:3" x14ac:dyDescent="0.25">
      <c r="A86" s="39" t="s">
        <v>187</v>
      </c>
      <c r="B86" s="39">
        <v>3813</v>
      </c>
      <c r="C86" s="39" t="s">
        <v>379</v>
      </c>
    </row>
    <row r="87" spans="1:3" x14ac:dyDescent="0.25">
      <c r="A87" s="39" t="s">
        <v>187</v>
      </c>
      <c r="B87" s="39">
        <v>3821</v>
      </c>
      <c r="C87" s="39" t="s">
        <v>381</v>
      </c>
    </row>
    <row r="88" spans="1:3" x14ac:dyDescent="0.25">
      <c r="A88" s="39" t="s">
        <v>187</v>
      </c>
      <c r="B88" s="39">
        <v>3822</v>
      </c>
      <c r="C88" s="39" t="s">
        <v>382</v>
      </c>
    </row>
    <row r="89" spans="1:3" x14ac:dyDescent="0.25">
      <c r="A89" s="39" t="s">
        <v>187</v>
      </c>
      <c r="B89" s="39">
        <v>3823</v>
      </c>
      <c r="C89" s="39" t="s">
        <v>383</v>
      </c>
    </row>
    <row r="90" spans="1:3" x14ac:dyDescent="0.25">
      <c r="A90" s="39" t="s">
        <v>187</v>
      </c>
      <c r="B90" s="39">
        <v>3831</v>
      </c>
      <c r="C90" s="39" t="s">
        <v>384</v>
      </c>
    </row>
    <row r="91" spans="1:3" x14ac:dyDescent="0.25">
      <c r="A91" s="39" t="s">
        <v>187</v>
      </c>
      <c r="B91" s="39">
        <v>3832</v>
      </c>
      <c r="C91" s="39" t="s">
        <v>385</v>
      </c>
    </row>
    <row r="92" spans="1:3" x14ac:dyDescent="0.25">
      <c r="A92" s="39" t="s">
        <v>187</v>
      </c>
      <c r="B92" s="39">
        <v>3833</v>
      </c>
      <c r="C92" s="39" t="s">
        <v>386</v>
      </c>
    </row>
    <row r="93" spans="1:3" x14ac:dyDescent="0.25">
      <c r="A93" s="39" t="s">
        <v>187</v>
      </c>
      <c r="B93" s="39">
        <v>3834</v>
      </c>
      <c r="C93" s="39" t="s">
        <v>387</v>
      </c>
    </row>
    <row r="94" spans="1:3" x14ac:dyDescent="0.25">
      <c r="A94" s="39" t="s">
        <v>187</v>
      </c>
      <c r="B94" s="39">
        <v>3835</v>
      </c>
      <c r="C94" s="39" t="s">
        <v>289</v>
      </c>
    </row>
    <row r="95" spans="1:3" x14ac:dyDescent="0.25">
      <c r="A95" s="39" t="s">
        <v>187</v>
      </c>
      <c r="B95" s="39">
        <v>3841</v>
      </c>
      <c r="C95" s="39" t="s">
        <v>388</v>
      </c>
    </row>
    <row r="96" spans="1:3" x14ac:dyDescent="0.25">
      <c r="A96" s="39" t="s">
        <v>187</v>
      </c>
      <c r="B96" s="39">
        <v>3842</v>
      </c>
      <c r="C96" s="39" t="s">
        <v>389</v>
      </c>
    </row>
    <row r="97" spans="1:3" x14ac:dyDescent="0.25">
      <c r="A97" s="39" t="s">
        <v>187</v>
      </c>
      <c r="B97" s="39">
        <v>3861</v>
      </c>
      <c r="C97" s="39" t="s">
        <v>390</v>
      </c>
    </row>
    <row r="98" spans="1:3" x14ac:dyDescent="0.25">
      <c r="A98" s="39" t="s">
        <v>187</v>
      </c>
      <c r="B98" s="39">
        <v>3862</v>
      </c>
      <c r="C98" s="39" t="s">
        <v>391</v>
      </c>
    </row>
    <row r="99" spans="1:3" x14ac:dyDescent="0.25">
      <c r="A99" s="39" t="s">
        <v>187</v>
      </c>
      <c r="B99" s="39">
        <v>3863</v>
      </c>
      <c r="C99" s="39" t="s">
        <v>392</v>
      </c>
    </row>
    <row r="100" spans="1:3" x14ac:dyDescent="0.25">
      <c r="A100" s="39" t="s">
        <v>187</v>
      </c>
      <c r="B100" s="39">
        <v>3864</v>
      </c>
      <c r="C100" s="39" t="s">
        <v>393</v>
      </c>
    </row>
    <row r="101" spans="1:3" x14ac:dyDescent="0.25">
      <c r="A101" s="39" t="s">
        <v>187</v>
      </c>
      <c r="B101" s="39">
        <v>3911</v>
      </c>
      <c r="C101" s="39" t="s">
        <v>394</v>
      </c>
    </row>
    <row r="102" spans="1:3" x14ac:dyDescent="0.25">
      <c r="A102" s="39" t="s">
        <v>187</v>
      </c>
      <c r="B102" s="39">
        <v>3921</v>
      </c>
      <c r="C102" s="39" t="s">
        <v>226</v>
      </c>
    </row>
    <row r="103" spans="1:3" x14ac:dyDescent="0.25">
      <c r="A103" s="39" t="s">
        <v>187</v>
      </c>
      <c r="B103" s="39">
        <v>4111</v>
      </c>
      <c r="C103" s="39" t="s">
        <v>188</v>
      </c>
    </row>
    <row r="104" spans="1:3" x14ac:dyDescent="0.25">
      <c r="A104" s="39" t="s">
        <v>187</v>
      </c>
      <c r="B104" s="39">
        <v>4112</v>
      </c>
      <c r="C104" s="39" t="s">
        <v>189</v>
      </c>
    </row>
    <row r="105" spans="1:3" x14ac:dyDescent="0.25">
      <c r="A105" s="39" t="s">
        <v>187</v>
      </c>
      <c r="B105" s="39">
        <v>4113</v>
      </c>
      <c r="C105" s="39" t="s">
        <v>190</v>
      </c>
    </row>
    <row r="106" spans="1:3" x14ac:dyDescent="0.25">
      <c r="A106" s="39" t="s">
        <v>187</v>
      </c>
      <c r="B106" s="39">
        <v>4121</v>
      </c>
      <c r="C106" s="39" t="s">
        <v>191</v>
      </c>
    </row>
    <row r="107" spans="1:3" x14ac:dyDescent="0.25">
      <c r="A107" s="39" t="s">
        <v>187</v>
      </c>
      <c r="B107" s="39">
        <v>4122</v>
      </c>
      <c r="C107" s="39" t="s">
        <v>192</v>
      </c>
    </row>
    <row r="108" spans="1:3" x14ac:dyDescent="0.25">
      <c r="A108" s="39" t="s">
        <v>187</v>
      </c>
      <c r="B108" s="39">
        <v>4123</v>
      </c>
      <c r="C108" s="39" t="s">
        <v>193</v>
      </c>
    </row>
    <row r="109" spans="1:3" x14ac:dyDescent="0.25">
      <c r="A109" s="39" t="s">
        <v>187</v>
      </c>
      <c r="B109" s="39">
        <v>4124</v>
      </c>
      <c r="C109" s="39" t="s">
        <v>194</v>
      </c>
    </row>
    <row r="110" spans="1:3" x14ac:dyDescent="0.25">
      <c r="A110" s="39" t="s">
        <v>187</v>
      </c>
      <c r="B110" s="39">
        <v>4125</v>
      </c>
      <c r="C110" s="39" t="s">
        <v>195</v>
      </c>
    </row>
    <row r="111" spans="1:3" x14ac:dyDescent="0.25">
      <c r="A111" s="39" t="s">
        <v>187</v>
      </c>
      <c r="B111" s="39">
        <v>4126</v>
      </c>
      <c r="C111" s="39" t="s">
        <v>196</v>
      </c>
    </row>
    <row r="112" spans="1:3" x14ac:dyDescent="0.25">
      <c r="A112" s="39" t="s">
        <v>187</v>
      </c>
      <c r="B112" s="39">
        <v>4211</v>
      </c>
      <c r="C112" s="39" t="s">
        <v>197</v>
      </c>
    </row>
    <row r="113" spans="1:3" x14ac:dyDescent="0.25">
      <c r="A113" s="39" t="s">
        <v>187</v>
      </c>
      <c r="B113" s="39">
        <v>4212</v>
      </c>
      <c r="C113" s="39" t="s">
        <v>198</v>
      </c>
    </row>
    <row r="114" spans="1:3" x14ac:dyDescent="0.25">
      <c r="A114" s="39" t="s">
        <v>187</v>
      </c>
      <c r="B114" s="39">
        <v>4213</v>
      </c>
      <c r="C114" s="39" t="s">
        <v>199</v>
      </c>
    </row>
    <row r="115" spans="1:3" x14ac:dyDescent="0.25">
      <c r="A115" s="39" t="s">
        <v>187</v>
      </c>
      <c r="B115" s="39">
        <v>4214</v>
      </c>
      <c r="C115" s="39" t="s">
        <v>200</v>
      </c>
    </row>
    <row r="116" spans="1:3" x14ac:dyDescent="0.25">
      <c r="A116" s="39" t="s">
        <v>187</v>
      </c>
      <c r="B116" s="39">
        <v>4221</v>
      </c>
      <c r="C116" s="39" t="s">
        <v>201</v>
      </c>
    </row>
    <row r="117" spans="1:3" x14ac:dyDescent="0.25">
      <c r="A117" s="39" t="s">
        <v>187</v>
      </c>
      <c r="B117" s="39">
        <v>4222</v>
      </c>
      <c r="C117" s="39" t="s">
        <v>202</v>
      </c>
    </row>
    <row r="118" spans="1:3" x14ac:dyDescent="0.25">
      <c r="A118" s="39" t="s">
        <v>187</v>
      </c>
      <c r="B118" s="39">
        <v>4223</v>
      </c>
      <c r="C118" s="39" t="s">
        <v>203</v>
      </c>
    </row>
    <row r="119" spans="1:3" x14ac:dyDescent="0.25">
      <c r="A119" s="39" t="s">
        <v>187</v>
      </c>
      <c r="B119" s="39">
        <v>4224</v>
      </c>
      <c r="C119" s="39" t="s">
        <v>204</v>
      </c>
    </row>
    <row r="120" spans="1:3" x14ac:dyDescent="0.25">
      <c r="A120" s="39" t="s">
        <v>187</v>
      </c>
      <c r="B120" s="39">
        <v>4225</v>
      </c>
      <c r="C120" s="39" t="s">
        <v>205</v>
      </c>
    </row>
    <row r="121" spans="1:3" x14ac:dyDescent="0.25">
      <c r="A121" s="39" t="s">
        <v>187</v>
      </c>
      <c r="B121" s="39">
        <v>4226</v>
      </c>
      <c r="C121" s="39" t="s">
        <v>206</v>
      </c>
    </row>
    <row r="122" spans="1:3" x14ac:dyDescent="0.25">
      <c r="A122" s="39" t="s">
        <v>187</v>
      </c>
      <c r="B122" s="39">
        <v>4227</v>
      </c>
      <c r="C122" s="39" t="s">
        <v>207</v>
      </c>
    </row>
    <row r="123" spans="1:3" x14ac:dyDescent="0.25">
      <c r="A123" s="39" t="s">
        <v>187</v>
      </c>
      <c r="B123" s="39">
        <v>4228</v>
      </c>
      <c r="C123" s="39" t="s">
        <v>208</v>
      </c>
    </row>
    <row r="124" spans="1:3" x14ac:dyDescent="0.25">
      <c r="A124" s="39" t="s">
        <v>187</v>
      </c>
      <c r="B124" s="39">
        <v>4231</v>
      </c>
      <c r="C124" s="39" t="s">
        <v>209</v>
      </c>
    </row>
    <row r="125" spans="1:3" x14ac:dyDescent="0.25">
      <c r="A125" s="39" t="s">
        <v>187</v>
      </c>
      <c r="B125" s="39">
        <v>4232</v>
      </c>
      <c r="C125" s="39" t="s">
        <v>210</v>
      </c>
    </row>
    <row r="126" spans="1:3" x14ac:dyDescent="0.25">
      <c r="A126" s="39" t="s">
        <v>187</v>
      </c>
      <c r="B126" s="39">
        <v>4233</v>
      </c>
      <c r="C126" s="39" t="s">
        <v>211</v>
      </c>
    </row>
    <row r="127" spans="1:3" x14ac:dyDescent="0.25">
      <c r="A127" s="39" t="s">
        <v>187</v>
      </c>
      <c r="B127" s="39">
        <v>4234</v>
      </c>
      <c r="C127" s="39" t="s">
        <v>212</v>
      </c>
    </row>
    <row r="128" spans="1:3" x14ac:dyDescent="0.25">
      <c r="A128" s="39" t="s">
        <v>187</v>
      </c>
      <c r="B128" s="39">
        <v>4241</v>
      </c>
      <c r="C128" s="39" t="s">
        <v>213</v>
      </c>
    </row>
    <row r="129" spans="1:3" x14ac:dyDescent="0.25">
      <c r="A129" s="39" t="s">
        <v>187</v>
      </c>
      <c r="B129" s="39">
        <v>4242</v>
      </c>
      <c r="C129" s="39" t="s">
        <v>214</v>
      </c>
    </row>
    <row r="130" spans="1:3" x14ac:dyDescent="0.25">
      <c r="A130" s="39" t="s">
        <v>187</v>
      </c>
      <c r="B130" s="39">
        <v>4243</v>
      </c>
      <c r="C130" s="39" t="s">
        <v>215</v>
      </c>
    </row>
    <row r="131" spans="1:3" x14ac:dyDescent="0.25">
      <c r="A131" s="39" t="s">
        <v>187</v>
      </c>
      <c r="B131" s="39">
        <v>4244</v>
      </c>
      <c r="C131" s="39" t="s">
        <v>216</v>
      </c>
    </row>
    <row r="132" spans="1:3" x14ac:dyDescent="0.25">
      <c r="A132" s="39" t="s">
        <v>187</v>
      </c>
      <c r="B132" s="39">
        <v>4251</v>
      </c>
      <c r="C132" s="39" t="s">
        <v>217</v>
      </c>
    </row>
    <row r="133" spans="1:3" x14ac:dyDescent="0.25">
      <c r="A133" s="39" t="s">
        <v>187</v>
      </c>
      <c r="B133" s="39">
        <v>4252</v>
      </c>
      <c r="C133" s="39" t="s">
        <v>218</v>
      </c>
    </row>
    <row r="134" spans="1:3" x14ac:dyDescent="0.25">
      <c r="A134" s="39" t="s">
        <v>187</v>
      </c>
      <c r="B134" s="39">
        <v>4261</v>
      </c>
      <c r="C134" s="39" t="s">
        <v>219</v>
      </c>
    </row>
    <row r="135" spans="1:3" x14ac:dyDescent="0.25">
      <c r="A135" s="39" t="s">
        <v>187</v>
      </c>
      <c r="B135" s="39">
        <v>4262</v>
      </c>
      <c r="C135" s="39" t="s">
        <v>220</v>
      </c>
    </row>
    <row r="136" spans="1:3" x14ac:dyDescent="0.25">
      <c r="A136" s="39" t="s">
        <v>187</v>
      </c>
      <c r="B136" s="39">
        <v>4263</v>
      </c>
      <c r="C136" s="39" t="s">
        <v>221</v>
      </c>
    </row>
    <row r="137" spans="1:3" x14ac:dyDescent="0.25">
      <c r="A137" s="39" t="s">
        <v>187</v>
      </c>
      <c r="B137" s="39">
        <v>4264</v>
      </c>
      <c r="C137" s="39" t="s">
        <v>222</v>
      </c>
    </row>
    <row r="138" spans="1:3" x14ac:dyDescent="0.25">
      <c r="A138" s="39" t="s">
        <v>187</v>
      </c>
      <c r="B138" s="39">
        <v>4311</v>
      </c>
      <c r="C138" s="39" t="s">
        <v>223</v>
      </c>
    </row>
    <row r="139" spans="1:3" x14ac:dyDescent="0.25">
      <c r="A139" s="39" t="s">
        <v>187</v>
      </c>
      <c r="B139" s="39">
        <v>4312</v>
      </c>
      <c r="C139" s="39" t="s">
        <v>224</v>
      </c>
    </row>
    <row r="140" spans="1:3" x14ac:dyDescent="0.25">
      <c r="A140" s="39" t="s">
        <v>187</v>
      </c>
      <c r="B140" s="39">
        <v>4411</v>
      </c>
      <c r="C140" s="39" t="s">
        <v>225</v>
      </c>
    </row>
    <row r="141" spans="1:3" x14ac:dyDescent="0.25">
      <c r="A141" s="39" t="s">
        <v>187</v>
      </c>
      <c r="B141" s="39">
        <v>4511</v>
      </c>
      <c r="C141" s="39" t="s">
        <v>316</v>
      </c>
    </row>
    <row r="142" spans="1:3" x14ac:dyDescent="0.25">
      <c r="A142" s="39" t="s">
        <v>187</v>
      </c>
      <c r="B142" s="39">
        <v>4521</v>
      </c>
      <c r="C142" s="39" t="s">
        <v>317</v>
      </c>
    </row>
    <row r="143" spans="1:3" x14ac:dyDescent="0.25">
      <c r="A143" s="39" t="s">
        <v>187</v>
      </c>
      <c r="B143" s="39">
        <v>4531</v>
      </c>
      <c r="C143" s="39" t="s">
        <v>318</v>
      </c>
    </row>
    <row r="144" spans="1:3" x14ac:dyDescent="0.25">
      <c r="A144" s="39" t="s">
        <v>187</v>
      </c>
      <c r="B144" s="39">
        <v>4541</v>
      </c>
      <c r="C144" s="39" t="s">
        <v>319</v>
      </c>
    </row>
    <row r="145" spans="1:3" x14ac:dyDescent="0.25">
      <c r="A145" s="39" t="s">
        <v>187</v>
      </c>
      <c r="B145" s="39">
        <v>4911</v>
      </c>
      <c r="C145" s="39" t="s">
        <v>394</v>
      </c>
    </row>
    <row r="146" spans="1:3" x14ac:dyDescent="0.25">
      <c r="A146" s="39" t="s">
        <v>187</v>
      </c>
      <c r="B146" s="39">
        <v>6111</v>
      </c>
      <c r="C146" s="39" t="s">
        <v>228</v>
      </c>
    </row>
    <row r="147" spans="1:3" x14ac:dyDescent="0.25">
      <c r="A147" s="39" t="s">
        <v>187</v>
      </c>
      <c r="B147" s="39">
        <v>6112</v>
      </c>
      <c r="C147" s="39" t="s">
        <v>229</v>
      </c>
    </row>
    <row r="148" spans="1:3" x14ac:dyDescent="0.25">
      <c r="A148" s="39" t="s">
        <v>187</v>
      </c>
      <c r="B148" s="39">
        <v>6113</v>
      </c>
      <c r="C148" s="39" t="s">
        <v>230</v>
      </c>
    </row>
    <row r="149" spans="1:3" x14ac:dyDescent="0.25">
      <c r="A149" s="39" t="s">
        <v>187</v>
      </c>
      <c r="B149" s="39">
        <v>6114</v>
      </c>
      <c r="C149" s="39" t="s">
        <v>231</v>
      </c>
    </row>
    <row r="150" spans="1:3" x14ac:dyDescent="0.25">
      <c r="A150" s="39" t="s">
        <v>187</v>
      </c>
      <c r="B150" s="39">
        <v>6115</v>
      </c>
      <c r="C150" s="39" t="s">
        <v>232</v>
      </c>
    </row>
    <row r="151" spans="1:3" x14ac:dyDescent="0.25">
      <c r="A151" s="39" t="s">
        <v>187</v>
      </c>
      <c r="B151" s="39">
        <v>6116</v>
      </c>
      <c r="C151" s="39" t="s">
        <v>233</v>
      </c>
    </row>
    <row r="152" spans="1:3" x14ac:dyDescent="0.25">
      <c r="A152" s="39" t="s">
        <v>187</v>
      </c>
      <c r="B152" s="39">
        <v>6117</v>
      </c>
      <c r="C152" s="39" t="s">
        <v>395</v>
      </c>
    </row>
    <row r="153" spans="1:3" x14ac:dyDescent="0.25">
      <c r="A153" s="39" t="s">
        <v>187</v>
      </c>
      <c r="B153" s="39">
        <v>6119</v>
      </c>
      <c r="C153" s="39" t="s">
        <v>234</v>
      </c>
    </row>
    <row r="154" spans="1:3" x14ac:dyDescent="0.25">
      <c r="A154" s="39" t="s">
        <v>187</v>
      </c>
      <c r="B154" s="39">
        <v>6121</v>
      </c>
      <c r="C154" s="39" t="s">
        <v>236</v>
      </c>
    </row>
    <row r="155" spans="1:3" x14ac:dyDescent="0.25">
      <c r="A155" s="39" t="s">
        <v>187</v>
      </c>
      <c r="B155" s="39">
        <v>6122</v>
      </c>
      <c r="C155" s="39" t="s">
        <v>237</v>
      </c>
    </row>
    <row r="156" spans="1:3" x14ac:dyDescent="0.25">
      <c r="A156" s="39" t="s">
        <v>187</v>
      </c>
      <c r="B156" s="39">
        <v>6123</v>
      </c>
      <c r="C156" s="39" t="s">
        <v>238</v>
      </c>
    </row>
    <row r="157" spans="1:3" x14ac:dyDescent="0.25">
      <c r="A157" s="39" t="s">
        <v>187</v>
      </c>
      <c r="B157" s="39">
        <v>6124</v>
      </c>
      <c r="C157" s="39" t="s">
        <v>239</v>
      </c>
    </row>
    <row r="158" spans="1:3" x14ac:dyDescent="0.25">
      <c r="A158" s="39" t="s">
        <v>187</v>
      </c>
      <c r="B158" s="39">
        <v>6125</v>
      </c>
      <c r="C158" s="39" t="s">
        <v>396</v>
      </c>
    </row>
    <row r="159" spans="1:3" x14ac:dyDescent="0.25">
      <c r="A159" s="39" t="s">
        <v>187</v>
      </c>
      <c r="B159" s="39">
        <v>6131</v>
      </c>
      <c r="C159" s="39" t="s">
        <v>241</v>
      </c>
    </row>
    <row r="160" spans="1:3" x14ac:dyDescent="0.25">
      <c r="A160" s="39" t="s">
        <v>187</v>
      </c>
      <c r="B160" s="39">
        <v>6132</v>
      </c>
      <c r="C160" s="39" t="s">
        <v>242</v>
      </c>
    </row>
    <row r="161" spans="1:3" x14ac:dyDescent="0.25">
      <c r="A161" s="39" t="s">
        <v>187</v>
      </c>
      <c r="B161" s="39">
        <v>6133</v>
      </c>
      <c r="C161" s="39" t="s">
        <v>243</v>
      </c>
    </row>
    <row r="162" spans="1:3" x14ac:dyDescent="0.25">
      <c r="A162" s="39" t="s">
        <v>187</v>
      </c>
      <c r="B162" s="39">
        <v>6134</v>
      </c>
      <c r="C162" s="39" t="s">
        <v>244</v>
      </c>
    </row>
    <row r="163" spans="1:3" x14ac:dyDescent="0.25">
      <c r="A163" s="39" t="s">
        <v>187</v>
      </c>
      <c r="B163" s="39">
        <v>6135</v>
      </c>
      <c r="C163" s="39" t="s">
        <v>245</v>
      </c>
    </row>
    <row r="164" spans="1:3" x14ac:dyDescent="0.25">
      <c r="A164" s="39" t="s">
        <v>187</v>
      </c>
      <c r="B164" s="39">
        <v>6141</v>
      </c>
      <c r="C164" s="39" t="s">
        <v>247</v>
      </c>
    </row>
    <row r="165" spans="1:3" x14ac:dyDescent="0.25">
      <c r="A165" s="39" t="s">
        <v>187</v>
      </c>
      <c r="B165" s="39">
        <v>6142</v>
      </c>
      <c r="C165" s="39" t="s">
        <v>248</v>
      </c>
    </row>
    <row r="166" spans="1:3" x14ac:dyDescent="0.25">
      <c r="A166" s="39" t="s">
        <v>187</v>
      </c>
      <c r="B166" s="39">
        <v>6143</v>
      </c>
      <c r="C166" s="39" t="s">
        <v>249</v>
      </c>
    </row>
    <row r="167" spans="1:3" x14ac:dyDescent="0.25">
      <c r="A167" s="39" t="s">
        <v>187</v>
      </c>
      <c r="B167" s="39">
        <v>6145</v>
      </c>
      <c r="C167" s="39" t="s">
        <v>250</v>
      </c>
    </row>
    <row r="168" spans="1:3" x14ac:dyDescent="0.25">
      <c r="A168" s="39" t="s">
        <v>187</v>
      </c>
      <c r="B168" s="39">
        <v>6146</v>
      </c>
      <c r="C168" s="39" t="s">
        <v>251</v>
      </c>
    </row>
    <row r="169" spans="1:3" x14ac:dyDescent="0.25">
      <c r="A169" s="39" t="s">
        <v>187</v>
      </c>
      <c r="B169" s="39">
        <v>6147</v>
      </c>
      <c r="C169" s="39" t="s">
        <v>252</v>
      </c>
    </row>
    <row r="170" spans="1:3" x14ac:dyDescent="0.25">
      <c r="A170" s="39" t="s">
        <v>187</v>
      </c>
      <c r="B170" s="39">
        <v>6148</v>
      </c>
      <c r="C170" s="39" t="s">
        <v>253</v>
      </c>
    </row>
    <row r="171" spans="1:3" x14ac:dyDescent="0.25">
      <c r="A171" s="39" t="s">
        <v>187</v>
      </c>
      <c r="B171" s="39">
        <v>6151</v>
      </c>
      <c r="C171" s="39" t="s">
        <v>255</v>
      </c>
    </row>
    <row r="172" spans="1:3" x14ac:dyDescent="0.25">
      <c r="A172" s="39" t="s">
        <v>187</v>
      </c>
      <c r="B172" s="39">
        <v>6152</v>
      </c>
      <c r="C172" s="39" t="s">
        <v>256</v>
      </c>
    </row>
    <row r="173" spans="1:3" x14ac:dyDescent="0.25">
      <c r="A173" s="39" t="s">
        <v>187</v>
      </c>
      <c r="B173" s="39">
        <v>6161</v>
      </c>
      <c r="C173" s="39" t="s">
        <v>258</v>
      </c>
    </row>
    <row r="174" spans="1:3" x14ac:dyDescent="0.25">
      <c r="A174" s="39" t="s">
        <v>187</v>
      </c>
      <c r="B174" s="39">
        <v>6162</v>
      </c>
      <c r="C174" s="39" t="s">
        <v>259</v>
      </c>
    </row>
    <row r="175" spans="1:3" x14ac:dyDescent="0.25">
      <c r="A175" s="39" t="s">
        <v>187</v>
      </c>
      <c r="B175" s="39">
        <v>6163</v>
      </c>
      <c r="C175" s="39" t="s">
        <v>260</v>
      </c>
    </row>
    <row r="176" spans="1:3" x14ac:dyDescent="0.25">
      <c r="A176" s="39" t="s">
        <v>187</v>
      </c>
      <c r="B176" s="39">
        <v>6211</v>
      </c>
      <c r="C176" s="39" t="s">
        <v>261</v>
      </c>
    </row>
    <row r="177" spans="1:3" x14ac:dyDescent="0.25">
      <c r="A177" s="39" t="s">
        <v>187</v>
      </c>
      <c r="B177" s="39">
        <v>6212</v>
      </c>
      <c r="C177" s="39" t="s">
        <v>262</v>
      </c>
    </row>
    <row r="178" spans="1:3" x14ac:dyDescent="0.25">
      <c r="A178" s="39" t="s">
        <v>187</v>
      </c>
      <c r="B178" s="39">
        <v>6221</v>
      </c>
      <c r="C178" s="39" t="s">
        <v>263</v>
      </c>
    </row>
    <row r="179" spans="1:3" x14ac:dyDescent="0.25">
      <c r="A179" s="39" t="s">
        <v>187</v>
      </c>
      <c r="B179" s="39">
        <v>6232</v>
      </c>
      <c r="C179" s="39" t="s">
        <v>264</v>
      </c>
    </row>
    <row r="180" spans="1:3" x14ac:dyDescent="0.25">
      <c r="A180" s="39" t="s">
        <v>187</v>
      </c>
      <c r="B180" s="39">
        <v>6311</v>
      </c>
      <c r="C180" s="39" t="s">
        <v>398</v>
      </c>
    </row>
    <row r="181" spans="1:3" x14ac:dyDescent="0.25">
      <c r="A181" s="39" t="s">
        <v>187</v>
      </c>
      <c r="B181" s="39">
        <v>6312</v>
      </c>
      <c r="C181" s="39" t="s">
        <v>399</v>
      </c>
    </row>
    <row r="182" spans="1:3" x14ac:dyDescent="0.25">
      <c r="A182" s="39" t="s">
        <v>187</v>
      </c>
      <c r="B182" s="39">
        <v>6321</v>
      </c>
      <c r="C182" s="39" t="s">
        <v>401</v>
      </c>
    </row>
    <row r="183" spans="1:3" x14ac:dyDescent="0.25">
      <c r="A183" s="39" t="s">
        <v>187</v>
      </c>
      <c r="B183" s="39">
        <v>6322</v>
      </c>
      <c r="C183" s="39" t="s">
        <v>402</v>
      </c>
    </row>
    <row r="184" spans="1:3" x14ac:dyDescent="0.25">
      <c r="A184" s="39" t="s">
        <v>187</v>
      </c>
      <c r="B184" s="39">
        <v>6323</v>
      </c>
      <c r="C184" s="39" t="s">
        <v>403</v>
      </c>
    </row>
    <row r="185" spans="1:3" x14ac:dyDescent="0.25">
      <c r="A185" s="39" t="s">
        <v>187</v>
      </c>
      <c r="B185" s="39">
        <v>6324</v>
      </c>
      <c r="C185" s="39" t="s">
        <v>404</v>
      </c>
    </row>
    <row r="186" spans="1:3" x14ac:dyDescent="0.25">
      <c r="A186" s="39" t="s">
        <v>187</v>
      </c>
      <c r="B186" s="39">
        <v>6331</v>
      </c>
      <c r="C186" s="39" t="s">
        <v>406</v>
      </c>
    </row>
    <row r="187" spans="1:3" x14ac:dyDescent="0.25">
      <c r="A187" s="39" t="s">
        <v>187</v>
      </c>
      <c r="B187" s="39">
        <v>6332</v>
      </c>
      <c r="C187" s="39" t="s">
        <v>407</v>
      </c>
    </row>
    <row r="188" spans="1:3" x14ac:dyDescent="0.25">
      <c r="A188" s="39" t="s">
        <v>187</v>
      </c>
      <c r="B188" s="39">
        <v>6341</v>
      </c>
      <c r="C188" s="39" t="s">
        <v>409</v>
      </c>
    </row>
    <row r="189" spans="1:3" x14ac:dyDescent="0.25">
      <c r="A189" s="39" t="s">
        <v>187</v>
      </c>
      <c r="B189" s="39">
        <v>6342</v>
      </c>
      <c r="C189" s="39" t="s">
        <v>410</v>
      </c>
    </row>
    <row r="190" spans="1:3" x14ac:dyDescent="0.25">
      <c r="A190" s="39" t="s">
        <v>187</v>
      </c>
      <c r="B190" s="39">
        <v>6351</v>
      </c>
      <c r="C190" s="39" t="s">
        <v>266</v>
      </c>
    </row>
    <row r="191" spans="1:3" x14ac:dyDescent="0.25">
      <c r="A191" s="39" t="s">
        <v>187</v>
      </c>
      <c r="B191" s="39">
        <v>6352</v>
      </c>
      <c r="C191" s="39" t="s">
        <v>267</v>
      </c>
    </row>
    <row r="192" spans="1:3" x14ac:dyDescent="0.25">
      <c r="A192" s="39" t="s">
        <v>187</v>
      </c>
      <c r="B192" s="39">
        <v>6361</v>
      </c>
      <c r="C192" s="39" t="s">
        <v>412</v>
      </c>
    </row>
    <row r="193" spans="1:3" x14ac:dyDescent="0.25">
      <c r="A193" s="39" t="s">
        <v>187</v>
      </c>
      <c r="B193" s="39">
        <v>6362</v>
      </c>
      <c r="C193" s="39" t="s">
        <v>413</v>
      </c>
    </row>
    <row r="194" spans="1:3" x14ac:dyDescent="0.25">
      <c r="A194" s="39" t="s">
        <v>187</v>
      </c>
      <c r="B194" s="39">
        <v>6381</v>
      </c>
      <c r="C194" s="39" t="s">
        <v>362</v>
      </c>
    </row>
    <row r="195" spans="1:3" x14ac:dyDescent="0.25">
      <c r="A195" s="39" t="s">
        <v>187</v>
      </c>
      <c r="B195" s="39">
        <v>6382</v>
      </c>
      <c r="C195" s="39" t="s">
        <v>363</v>
      </c>
    </row>
    <row r="196" spans="1:3" x14ac:dyDescent="0.25">
      <c r="A196" s="39" t="s">
        <v>187</v>
      </c>
      <c r="B196" s="39">
        <v>6391</v>
      </c>
      <c r="C196" s="39" t="s">
        <v>364</v>
      </c>
    </row>
    <row r="197" spans="1:3" x14ac:dyDescent="0.25">
      <c r="A197" s="39" t="s">
        <v>187</v>
      </c>
      <c r="B197" s="39">
        <v>6392</v>
      </c>
      <c r="C197" s="39" t="s">
        <v>365</v>
      </c>
    </row>
    <row r="198" spans="1:3" x14ac:dyDescent="0.25">
      <c r="A198" s="39" t="s">
        <v>187</v>
      </c>
      <c r="B198" s="39">
        <v>6393</v>
      </c>
      <c r="C198" s="39" t="s">
        <v>366</v>
      </c>
    </row>
    <row r="199" spans="1:3" x14ac:dyDescent="0.25">
      <c r="A199" s="39" t="s">
        <v>187</v>
      </c>
      <c r="B199" s="39">
        <v>6394</v>
      </c>
      <c r="C199" s="39" t="s">
        <v>367</v>
      </c>
    </row>
    <row r="200" spans="1:3" x14ac:dyDescent="0.25">
      <c r="A200" s="39" t="s">
        <v>187</v>
      </c>
      <c r="B200" s="39">
        <v>6412</v>
      </c>
      <c r="C200" s="39" t="s">
        <v>415</v>
      </c>
    </row>
    <row r="201" spans="1:3" x14ac:dyDescent="0.25">
      <c r="A201" s="39" t="s">
        <v>187</v>
      </c>
      <c r="B201" s="39">
        <v>6413</v>
      </c>
      <c r="C201" s="39" t="s">
        <v>416</v>
      </c>
    </row>
    <row r="202" spans="1:3" x14ac:dyDescent="0.25">
      <c r="A202" s="39" t="s">
        <v>187</v>
      </c>
      <c r="B202" s="39">
        <v>6414</v>
      </c>
      <c r="C202" s="39" t="s">
        <v>417</v>
      </c>
    </row>
    <row r="203" spans="1:3" x14ac:dyDescent="0.25">
      <c r="A203" s="39" t="s">
        <v>187</v>
      </c>
      <c r="B203" s="39">
        <v>6415</v>
      </c>
      <c r="C203" s="39" t="s">
        <v>418</v>
      </c>
    </row>
    <row r="204" spans="1:3" x14ac:dyDescent="0.25">
      <c r="A204" s="39" t="s">
        <v>187</v>
      </c>
      <c r="B204" s="39">
        <v>6416</v>
      </c>
      <c r="C204" s="39" t="s">
        <v>419</v>
      </c>
    </row>
    <row r="205" spans="1:3" x14ac:dyDescent="0.25">
      <c r="A205" s="39" t="s">
        <v>187</v>
      </c>
      <c r="B205" s="39">
        <v>6417</v>
      </c>
      <c r="C205" s="39" t="s">
        <v>420</v>
      </c>
    </row>
    <row r="206" spans="1:3" x14ac:dyDescent="0.25">
      <c r="A206" s="39" t="s">
        <v>187</v>
      </c>
      <c r="B206" s="39">
        <v>6419</v>
      </c>
      <c r="C206" s="39" t="s">
        <v>421</v>
      </c>
    </row>
    <row r="207" spans="1:3" x14ac:dyDescent="0.25">
      <c r="A207" s="39" t="s">
        <v>187</v>
      </c>
      <c r="B207" s="39">
        <v>6421</v>
      </c>
      <c r="C207" s="39" t="s">
        <v>423</v>
      </c>
    </row>
    <row r="208" spans="1:3" x14ac:dyDescent="0.25">
      <c r="A208" s="39" t="s">
        <v>187</v>
      </c>
      <c r="B208" s="39">
        <v>6422</v>
      </c>
      <c r="C208" s="39" t="s">
        <v>424</v>
      </c>
    </row>
    <row r="209" spans="1:3" x14ac:dyDescent="0.25">
      <c r="A209" s="39" t="s">
        <v>187</v>
      </c>
      <c r="B209" s="39">
        <v>6423</v>
      </c>
      <c r="C209" s="39" t="s">
        <v>425</v>
      </c>
    </row>
    <row r="210" spans="1:3" x14ac:dyDescent="0.25">
      <c r="A210" s="39" t="s">
        <v>187</v>
      </c>
      <c r="B210" s="39">
        <v>6424</v>
      </c>
      <c r="C210" s="39" t="s">
        <v>426</v>
      </c>
    </row>
    <row r="211" spans="1:3" x14ac:dyDescent="0.25">
      <c r="A211" s="39" t="s">
        <v>187</v>
      </c>
      <c r="B211" s="39">
        <v>6425</v>
      </c>
      <c r="C211" s="39" t="s">
        <v>427</v>
      </c>
    </row>
    <row r="212" spans="1:3" x14ac:dyDescent="0.25">
      <c r="A212" s="39" t="s">
        <v>187</v>
      </c>
      <c r="B212" s="39">
        <v>6429</v>
      </c>
      <c r="C212" s="39" t="s">
        <v>428</v>
      </c>
    </row>
    <row r="213" spans="1:3" x14ac:dyDescent="0.25">
      <c r="A213" s="39" t="s">
        <v>187</v>
      </c>
      <c r="B213" s="39">
        <v>6431</v>
      </c>
      <c r="C213" s="39" t="s">
        <v>430</v>
      </c>
    </row>
    <row r="214" spans="1:3" x14ac:dyDescent="0.25">
      <c r="A214" s="39" t="s">
        <v>187</v>
      </c>
      <c r="B214" s="39">
        <v>6432</v>
      </c>
      <c r="C214" s="39" t="s">
        <v>431</v>
      </c>
    </row>
    <row r="215" spans="1:3" x14ac:dyDescent="0.25">
      <c r="A215" s="39" t="s">
        <v>187</v>
      </c>
      <c r="B215" s="39">
        <v>6433</v>
      </c>
      <c r="C215" s="39" t="s">
        <v>432</v>
      </c>
    </row>
    <row r="216" spans="1:3" x14ac:dyDescent="0.25">
      <c r="A216" s="39" t="s">
        <v>187</v>
      </c>
      <c r="B216" s="39">
        <v>6434</v>
      </c>
      <c r="C216" s="39" t="s">
        <v>433</v>
      </c>
    </row>
    <row r="217" spans="1:3" x14ac:dyDescent="0.25">
      <c r="A217" s="39" t="s">
        <v>187</v>
      </c>
      <c r="B217" s="39">
        <v>6435</v>
      </c>
      <c r="C217" s="39" t="s">
        <v>434</v>
      </c>
    </row>
    <row r="218" spans="1:3" x14ac:dyDescent="0.25">
      <c r="A218" s="39" t="s">
        <v>187</v>
      </c>
      <c r="B218" s="39">
        <v>6436</v>
      </c>
      <c r="C218" s="39" t="s">
        <v>435</v>
      </c>
    </row>
    <row r="219" spans="1:3" x14ac:dyDescent="0.25">
      <c r="A219" s="39" t="s">
        <v>187</v>
      </c>
      <c r="B219" s="39">
        <v>6437</v>
      </c>
      <c r="C219" s="39" t="s">
        <v>436</v>
      </c>
    </row>
    <row r="220" spans="1:3" x14ac:dyDescent="0.25">
      <c r="A220" s="39" t="s">
        <v>187</v>
      </c>
      <c r="B220" s="39">
        <v>6442</v>
      </c>
      <c r="C220" s="39" t="s">
        <v>438</v>
      </c>
    </row>
    <row r="221" spans="1:3" x14ac:dyDescent="0.25">
      <c r="A221" s="39" t="s">
        <v>187</v>
      </c>
      <c r="B221" s="39">
        <v>6443</v>
      </c>
      <c r="C221" s="39" t="s">
        <v>439</v>
      </c>
    </row>
    <row r="222" spans="1:3" x14ac:dyDescent="0.25">
      <c r="A222" s="39" t="s">
        <v>187</v>
      </c>
      <c r="B222" s="39">
        <v>6444</v>
      </c>
      <c r="C222" s="39" t="s">
        <v>440</v>
      </c>
    </row>
    <row r="223" spans="1:3" x14ac:dyDescent="0.25">
      <c r="A223" s="39" t="s">
        <v>187</v>
      </c>
      <c r="B223" s="39">
        <v>6445</v>
      </c>
      <c r="C223" s="39" t="s">
        <v>441</v>
      </c>
    </row>
    <row r="224" spans="1:3" x14ac:dyDescent="0.25">
      <c r="A224" s="39" t="s">
        <v>187</v>
      </c>
      <c r="B224" s="39">
        <v>6446</v>
      </c>
      <c r="C224" s="39" t="s">
        <v>442</v>
      </c>
    </row>
    <row r="225" spans="1:3" x14ac:dyDescent="0.25">
      <c r="A225" s="39" t="s">
        <v>187</v>
      </c>
      <c r="B225" s="39">
        <v>6447</v>
      </c>
      <c r="C225" s="39" t="s">
        <v>443</v>
      </c>
    </row>
    <row r="226" spans="1:3" x14ac:dyDescent="0.25">
      <c r="A226" s="39" t="s">
        <v>187</v>
      </c>
      <c r="B226" s="39">
        <v>6511</v>
      </c>
      <c r="C226" s="39" t="s">
        <v>268</v>
      </c>
    </row>
    <row r="227" spans="1:3" x14ac:dyDescent="0.25">
      <c r="A227" s="39" t="s">
        <v>187</v>
      </c>
      <c r="B227" s="39">
        <v>6512</v>
      </c>
      <c r="C227" s="39" t="s">
        <v>269</v>
      </c>
    </row>
    <row r="228" spans="1:3" x14ac:dyDescent="0.25">
      <c r="A228" s="39" t="s">
        <v>187</v>
      </c>
      <c r="B228" s="39">
        <v>6513</v>
      </c>
      <c r="C228" s="39" t="s">
        <v>270</v>
      </c>
    </row>
    <row r="229" spans="1:3" x14ac:dyDescent="0.25">
      <c r="A229" s="39" t="s">
        <v>187</v>
      </c>
      <c r="B229" s="39">
        <v>6514</v>
      </c>
      <c r="C229" s="39" t="s">
        <v>271</v>
      </c>
    </row>
    <row r="230" spans="1:3" x14ac:dyDescent="0.25">
      <c r="A230" s="39" t="s">
        <v>187</v>
      </c>
      <c r="B230" s="39">
        <v>6521</v>
      </c>
      <c r="C230" s="39" t="s">
        <v>272</v>
      </c>
    </row>
    <row r="231" spans="1:3" x14ac:dyDescent="0.25">
      <c r="A231" s="39" t="s">
        <v>187</v>
      </c>
      <c r="B231" s="39">
        <v>6522</v>
      </c>
      <c r="C231" s="39" t="s">
        <v>273</v>
      </c>
    </row>
    <row r="232" spans="1:3" x14ac:dyDescent="0.25">
      <c r="A232" s="39" t="s">
        <v>187</v>
      </c>
      <c r="B232" s="39">
        <v>6524</v>
      </c>
      <c r="C232" s="39" t="s">
        <v>274</v>
      </c>
    </row>
    <row r="233" spans="1:3" x14ac:dyDescent="0.25">
      <c r="A233" s="39" t="s">
        <v>187</v>
      </c>
      <c r="B233" s="39">
        <v>6525</v>
      </c>
      <c r="C233" s="39" t="s">
        <v>275</v>
      </c>
    </row>
    <row r="234" spans="1:3" x14ac:dyDescent="0.25">
      <c r="A234" s="39" t="s">
        <v>187</v>
      </c>
      <c r="B234" s="39">
        <v>6526</v>
      </c>
      <c r="C234" s="39" t="s">
        <v>276</v>
      </c>
    </row>
    <row r="235" spans="1:3" x14ac:dyDescent="0.25">
      <c r="A235" s="39" t="s">
        <v>187</v>
      </c>
      <c r="B235" s="39">
        <v>6527</v>
      </c>
      <c r="C235" s="39" t="s">
        <v>277</v>
      </c>
    </row>
    <row r="236" spans="1:3" x14ac:dyDescent="0.25">
      <c r="A236" s="39" t="s">
        <v>187</v>
      </c>
      <c r="B236" s="39">
        <v>6528</v>
      </c>
      <c r="C236" s="39" t="s">
        <v>445</v>
      </c>
    </row>
    <row r="237" spans="1:3" x14ac:dyDescent="0.25">
      <c r="A237" s="39" t="s">
        <v>187</v>
      </c>
      <c r="B237" s="39">
        <v>6531</v>
      </c>
      <c r="C237" s="39" t="s">
        <v>278</v>
      </c>
    </row>
    <row r="238" spans="1:3" x14ac:dyDescent="0.25">
      <c r="A238" s="39" t="s">
        <v>187</v>
      </c>
      <c r="B238" s="39">
        <v>6532</v>
      </c>
      <c r="C238" s="39" t="s">
        <v>279</v>
      </c>
    </row>
    <row r="239" spans="1:3" x14ac:dyDescent="0.25">
      <c r="A239" s="39" t="s">
        <v>187</v>
      </c>
      <c r="B239" s="39">
        <v>6533</v>
      </c>
      <c r="C239" s="39" t="s">
        <v>280</v>
      </c>
    </row>
    <row r="240" spans="1:3" x14ac:dyDescent="0.25">
      <c r="A240" s="39" t="s">
        <v>187</v>
      </c>
      <c r="B240" s="39">
        <v>6614</v>
      </c>
      <c r="C240" s="39" t="s">
        <v>447</v>
      </c>
    </row>
    <row r="241" spans="1:3" x14ac:dyDescent="0.25">
      <c r="A241" s="39" t="s">
        <v>187</v>
      </c>
      <c r="B241" s="39">
        <v>6615</v>
      </c>
      <c r="C241" s="39" t="s">
        <v>448</v>
      </c>
    </row>
    <row r="242" spans="1:3" x14ac:dyDescent="0.25">
      <c r="A242" s="39" t="s">
        <v>187</v>
      </c>
      <c r="B242" s="39">
        <v>6631</v>
      </c>
      <c r="C242" s="39" t="s">
        <v>376</v>
      </c>
    </row>
    <row r="243" spans="1:3" x14ac:dyDescent="0.25">
      <c r="A243" s="39" t="s">
        <v>187</v>
      </c>
      <c r="B243" s="39">
        <v>6632</v>
      </c>
      <c r="C243" s="39" t="s">
        <v>380</v>
      </c>
    </row>
    <row r="244" spans="1:3" x14ac:dyDescent="0.25">
      <c r="A244" s="39" t="s">
        <v>187</v>
      </c>
      <c r="B244" s="39">
        <v>6711</v>
      </c>
      <c r="C244" s="39" t="s">
        <v>449</v>
      </c>
    </row>
    <row r="245" spans="1:3" x14ac:dyDescent="0.25">
      <c r="A245" s="39" t="s">
        <v>187</v>
      </c>
      <c r="B245" s="39">
        <v>6712</v>
      </c>
      <c r="C245" s="39" t="s">
        <v>450</v>
      </c>
    </row>
    <row r="246" spans="1:3" x14ac:dyDescent="0.25">
      <c r="A246" s="39" t="s">
        <v>187</v>
      </c>
      <c r="B246" s="39">
        <v>6714</v>
      </c>
      <c r="C246" s="39" t="s">
        <v>451</v>
      </c>
    </row>
    <row r="247" spans="1:3" x14ac:dyDescent="0.25">
      <c r="A247" s="39" t="s">
        <v>187</v>
      </c>
      <c r="B247" s="39">
        <v>6731</v>
      </c>
      <c r="C247" s="39" t="s">
        <v>452</v>
      </c>
    </row>
    <row r="248" spans="1:3" x14ac:dyDescent="0.25">
      <c r="A248" s="39" t="s">
        <v>187</v>
      </c>
      <c r="B248" s="39">
        <v>6811</v>
      </c>
      <c r="C248" s="39" t="s">
        <v>281</v>
      </c>
    </row>
    <row r="249" spans="1:3" x14ac:dyDescent="0.25">
      <c r="A249" s="39" t="s">
        <v>187</v>
      </c>
      <c r="B249" s="39">
        <v>6812</v>
      </c>
      <c r="C249" s="39" t="s">
        <v>282</v>
      </c>
    </row>
    <row r="250" spans="1:3" x14ac:dyDescent="0.25">
      <c r="A250" s="39" t="s">
        <v>187</v>
      </c>
      <c r="B250" s="39">
        <v>6813</v>
      </c>
      <c r="C250" s="39" t="s">
        <v>283</v>
      </c>
    </row>
    <row r="251" spans="1:3" x14ac:dyDescent="0.25">
      <c r="A251" s="39" t="s">
        <v>187</v>
      </c>
      <c r="B251" s="39">
        <v>6814</v>
      </c>
      <c r="C251" s="39" t="s">
        <v>284</v>
      </c>
    </row>
    <row r="252" spans="1:3" x14ac:dyDescent="0.25">
      <c r="A252" s="39" t="s">
        <v>187</v>
      </c>
      <c r="B252" s="39">
        <v>6815</v>
      </c>
      <c r="C252" s="39" t="s">
        <v>285</v>
      </c>
    </row>
    <row r="253" spans="1:3" x14ac:dyDescent="0.25">
      <c r="A253" s="39" t="s">
        <v>187</v>
      </c>
      <c r="B253" s="39">
        <v>6816</v>
      </c>
      <c r="C253" s="39" t="s">
        <v>286</v>
      </c>
    </row>
    <row r="254" spans="1:3" x14ac:dyDescent="0.25">
      <c r="A254" s="39" t="s">
        <v>187</v>
      </c>
      <c r="B254" s="39">
        <v>6817</v>
      </c>
      <c r="C254" s="39" t="s">
        <v>287</v>
      </c>
    </row>
    <row r="255" spans="1:3" x14ac:dyDescent="0.25">
      <c r="A255" s="39" t="s">
        <v>187</v>
      </c>
      <c r="B255" s="39">
        <v>6818</v>
      </c>
      <c r="C255" s="39" t="s">
        <v>288</v>
      </c>
    </row>
    <row r="256" spans="1:3" x14ac:dyDescent="0.25">
      <c r="A256" s="39" t="s">
        <v>187</v>
      </c>
      <c r="B256" s="39">
        <v>6819</v>
      </c>
      <c r="C256" s="39" t="s">
        <v>289</v>
      </c>
    </row>
    <row r="257" spans="1:3" x14ac:dyDescent="0.25">
      <c r="A257" s="39" t="s">
        <v>187</v>
      </c>
      <c r="B257" s="39">
        <v>6831</v>
      </c>
      <c r="C257" s="39" t="s">
        <v>290</v>
      </c>
    </row>
    <row r="258" spans="1:3" x14ac:dyDescent="0.25">
      <c r="A258" s="39" t="s">
        <v>187</v>
      </c>
      <c r="B258" s="39">
        <v>6911</v>
      </c>
      <c r="C258" s="39" t="s">
        <v>454</v>
      </c>
    </row>
    <row r="259" spans="1:3" x14ac:dyDescent="0.25">
      <c r="A259" s="39" t="s">
        <v>187</v>
      </c>
      <c r="B259" s="39">
        <v>6921</v>
      </c>
      <c r="C259" s="39" t="s">
        <v>226</v>
      </c>
    </row>
    <row r="260" spans="1:3" x14ac:dyDescent="0.25">
      <c r="A260" s="39" t="s">
        <v>187</v>
      </c>
      <c r="B260" s="39">
        <v>9111</v>
      </c>
      <c r="C260" s="39" t="s">
        <v>465</v>
      </c>
    </row>
    <row r="261" spans="1:3" x14ac:dyDescent="0.25">
      <c r="A261" s="39" t="s">
        <v>187</v>
      </c>
      <c r="B261" s="39">
        <v>9112</v>
      </c>
      <c r="C261" s="39" t="s">
        <v>466</v>
      </c>
    </row>
    <row r="262" spans="1:3" x14ac:dyDescent="0.25">
      <c r="A262" s="39" t="s">
        <v>187</v>
      </c>
      <c r="B262" s="39">
        <v>9121</v>
      </c>
      <c r="C262" s="39" t="s">
        <v>467</v>
      </c>
    </row>
    <row r="263" spans="1:3" x14ac:dyDescent="0.25">
      <c r="A263" s="39" t="s">
        <v>187</v>
      </c>
      <c r="B263" s="39">
        <v>9122</v>
      </c>
      <c r="C263" s="39" t="s">
        <v>468</v>
      </c>
    </row>
    <row r="264" spans="1:3" x14ac:dyDescent="0.25">
      <c r="A264" s="39" t="s">
        <v>187</v>
      </c>
      <c r="B264" s="39">
        <v>9151</v>
      </c>
      <c r="C264" s="39" t="s">
        <v>469</v>
      </c>
    </row>
    <row r="265" spans="1:3" x14ac:dyDescent="0.25">
      <c r="A265" s="39" t="s">
        <v>187</v>
      </c>
      <c r="B265" s="39">
        <v>9152</v>
      </c>
      <c r="C265" s="39" t="s">
        <v>470</v>
      </c>
    </row>
    <row r="266" spans="1:3" x14ac:dyDescent="0.25">
      <c r="A266" s="39" t="s">
        <v>187</v>
      </c>
      <c r="B266" s="39">
        <v>9211</v>
      </c>
      <c r="C266" s="39" t="s">
        <v>471</v>
      </c>
    </row>
    <row r="267" spans="1:3" x14ac:dyDescent="0.25">
      <c r="A267" s="39" t="s">
        <v>187</v>
      </c>
      <c r="B267" s="39">
        <v>9212</v>
      </c>
      <c r="C267" s="39" t="s">
        <v>472</v>
      </c>
    </row>
    <row r="268" spans="1:3" x14ac:dyDescent="0.25">
      <c r="A268" s="39" t="s">
        <v>187</v>
      </c>
      <c r="B268" s="39">
        <v>9213</v>
      </c>
      <c r="C268" s="39" t="s">
        <v>473</v>
      </c>
    </row>
    <row r="269" spans="1:3" x14ac:dyDescent="0.25">
      <c r="A269" s="39" t="s">
        <v>187</v>
      </c>
      <c r="B269" s="39">
        <v>9221</v>
      </c>
      <c r="C269" s="39" t="s">
        <v>474</v>
      </c>
    </row>
    <row r="270" spans="1:3" x14ac:dyDescent="0.25">
      <c r="A270" s="39" t="s">
        <v>187</v>
      </c>
      <c r="B270" s="39">
        <v>9222</v>
      </c>
      <c r="C270" s="39" t="s">
        <v>475</v>
      </c>
    </row>
    <row r="271" spans="1:3" x14ac:dyDescent="0.25">
      <c r="A271" s="39" t="s">
        <v>187</v>
      </c>
      <c r="B271" s="39">
        <v>9611</v>
      </c>
      <c r="C271" s="39" t="s">
        <v>227</v>
      </c>
    </row>
    <row r="272" spans="1:3" x14ac:dyDescent="0.25">
      <c r="A272" s="39" t="s">
        <v>187</v>
      </c>
      <c r="B272" s="39">
        <v>9612</v>
      </c>
      <c r="C272" s="39" t="s">
        <v>235</v>
      </c>
    </row>
    <row r="273" spans="1:3" x14ac:dyDescent="0.25">
      <c r="A273" s="39" t="s">
        <v>187</v>
      </c>
      <c r="B273" s="39">
        <v>9613</v>
      </c>
      <c r="C273" s="39" t="s">
        <v>240</v>
      </c>
    </row>
    <row r="274" spans="1:3" x14ac:dyDescent="0.25">
      <c r="A274" s="39" t="s">
        <v>187</v>
      </c>
      <c r="B274" s="39">
        <v>9614</v>
      </c>
      <c r="C274" s="39" t="s">
        <v>246</v>
      </c>
    </row>
    <row r="275" spans="1:3" x14ac:dyDescent="0.25">
      <c r="A275" s="39" t="s">
        <v>187</v>
      </c>
      <c r="B275" s="39">
        <v>9615</v>
      </c>
      <c r="C275" s="39" t="s">
        <v>254</v>
      </c>
    </row>
    <row r="276" spans="1:3" x14ac:dyDescent="0.25">
      <c r="A276" s="39" t="s">
        <v>187</v>
      </c>
      <c r="B276" s="39">
        <v>9616</v>
      </c>
      <c r="C276" s="39" t="s">
        <v>257</v>
      </c>
    </row>
    <row r="277" spans="1:3" x14ac:dyDescent="0.25">
      <c r="A277" s="39" t="s">
        <v>187</v>
      </c>
      <c r="B277" s="39">
        <v>9621</v>
      </c>
      <c r="C277" s="39" t="s">
        <v>476</v>
      </c>
    </row>
    <row r="278" spans="1:3" x14ac:dyDescent="0.25">
      <c r="A278" s="39" t="s">
        <v>187</v>
      </c>
      <c r="B278" s="39">
        <v>9622</v>
      </c>
      <c r="C278" s="39" t="s">
        <v>477</v>
      </c>
    </row>
    <row r="279" spans="1:3" x14ac:dyDescent="0.25">
      <c r="A279" s="39" t="s">
        <v>187</v>
      </c>
      <c r="B279" s="39">
        <v>9623</v>
      </c>
      <c r="C279" s="39" t="s">
        <v>478</v>
      </c>
    </row>
    <row r="280" spans="1:3" x14ac:dyDescent="0.25">
      <c r="A280" s="39" t="s">
        <v>187</v>
      </c>
      <c r="B280" s="39">
        <v>9631</v>
      </c>
      <c r="C280" s="39" t="s">
        <v>397</v>
      </c>
    </row>
    <row r="281" spans="1:3" x14ac:dyDescent="0.25">
      <c r="A281" s="39" t="s">
        <v>187</v>
      </c>
      <c r="B281" s="39">
        <v>9632</v>
      </c>
      <c r="C281" s="39" t="s">
        <v>400</v>
      </c>
    </row>
    <row r="282" spans="1:3" x14ac:dyDescent="0.25">
      <c r="A282" s="39" t="s">
        <v>187</v>
      </c>
      <c r="B282" s="39">
        <v>9633</v>
      </c>
      <c r="C282" s="39" t="s">
        <v>405</v>
      </c>
    </row>
    <row r="283" spans="1:3" x14ac:dyDescent="0.25">
      <c r="A283" s="39" t="s">
        <v>187</v>
      </c>
      <c r="B283" s="39">
        <v>9634</v>
      </c>
      <c r="C283" s="39" t="s">
        <v>408</v>
      </c>
    </row>
    <row r="284" spans="1:3" x14ac:dyDescent="0.25">
      <c r="A284" s="39" t="s">
        <v>187</v>
      </c>
      <c r="B284" s="39">
        <v>9635</v>
      </c>
      <c r="C284" s="39" t="s">
        <v>265</v>
      </c>
    </row>
    <row r="285" spans="1:3" x14ac:dyDescent="0.25">
      <c r="A285" s="39" t="s">
        <v>187</v>
      </c>
      <c r="B285" s="39">
        <v>9636</v>
      </c>
      <c r="C285" s="39" t="s">
        <v>411</v>
      </c>
    </row>
    <row r="286" spans="1:3" x14ac:dyDescent="0.25">
      <c r="A286" s="39" t="s">
        <v>187</v>
      </c>
      <c r="B286" s="39">
        <v>9638</v>
      </c>
      <c r="C286" s="39" t="s">
        <v>361</v>
      </c>
    </row>
    <row r="287" spans="1:3" x14ac:dyDescent="0.25">
      <c r="A287" s="39" t="s">
        <v>187</v>
      </c>
      <c r="B287" s="39">
        <v>9641</v>
      </c>
      <c r="C287" s="39" t="s">
        <v>414</v>
      </c>
    </row>
    <row r="288" spans="1:3" x14ac:dyDescent="0.25">
      <c r="A288" s="39" t="s">
        <v>187</v>
      </c>
      <c r="B288" s="39">
        <v>9642</v>
      </c>
      <c r="C288" s="39" t="s">
        <v>422</v>
      </c>
    </row>
    <row r="289" spans="1:3" x14ac:dyDescent="0.25">
      <c r="A289" s="39" t="s">
        <v>187</v>
      </c>
      <c r="B289" s="39">
        <v>9643</v>
      </c>
      <c r="C289" s="39" t="s">
        <v>429</v>
      </c>
    </row>
    <row r="290" spans="1:3" x14ac:dyDescent="0.25">
      <c r="A290" s="39" t="s">
        <v>187</v>
      </c>
      <c r="B290" s="39">
        <v>9644</v>
      </c>
      <c r="C290" s="39" t="s">
        <v>437</v>
      </c>
    </row>
    <row r="291" spans="1:3" x14ac:dyDescent="0.25">
      <c r="A291" s="39" t="s">
        <v>187</v>
      </c>
      <c r="B291" s="39">
        <v>9651</v>
      </c>
      <c r="C291" s="39" t="s">
        <v>327</v>
      </c>
    </row>
    <row r="292" spans="1:3" x14ac:dyDescent="0.25">
      <c r="A292" s="39" t="s">
        <v>187</v>
      </c>
      <c r="B292" s="39">
        <v>9652</v>
      </c>
      <c r="C292" s="39" t="s">
        <v>444</v>
      </c>
    </row>
    <row r="293" spans="1:3" x14ac:dyDescent="0.25">
      <c r="A293" s="39" t="s">
        <v>187</v>
      </c>
      <c r="B293" s="39">
        <v>9653</v>
      </c>
      <c r="C293" s="39" t="s">
        <v>446</v>
      </c>
    </row>
    <row r="294" spans="1:3" x14ac:dyDescent="0.25">
      <c r="A294" s="39" t="s">
        <v>187</v>
      </c>
      <c r="B294" s="39">
        <v>9661</v>
      </c>
      <c r="C294" s="39" t="s">
        <v>479</v>
      </c>
    </row>
    <row r="295" spans="1:3" x14ac:dyDescent="0.25">
      <c r="A295" s="39" t="s">
        <v>187</v>
      </c>
      <c r="B295" s="39">
        <v>9673</v>
      </c>
      <c r="C295" s="39" t="s">
        <v>480</v>
      </c>
    </row>
    <row r="296" spans="1:3" x14ac:dyDescent="0.25">
      <c r="A296" s="39" t="s">
        <v>187</v>
      </c>
      <c r="B296" s="39">
        <v>9681</v>
      </c>
      <c r="C296" s="39" t="s">
        <v>453</v>
      </c>
    </row>
    <row r="297" spans="1:3" x14ac:dyDescent="0.25">
      <c r="A297" s="39" t="s">
        <v>187</v>
      </c>
      <c r="B297" s="39">
        <v>9683</v>
      </c>
      <c r="C297" s="39" t="s">
        <v>290</v>
      </c>
    </row>
    <row r="298" spans="1:3" x14ac:dyDescent="0.25">
      <c r="A298" s="39" t="s">
        <v>187</v>
      </c>
      <c r="B298" s="39">
        <v>9711</v>
      </c>
      <c r="C298" s="39" t="s">
        <v>455</v>
      </c>
    </row>
    <row r="299" spans="1:3" x14ac:dyDescent="0.25">
      <c r="A299" s="39" t="s">
        <v>187</v>
      </c>
      <c r="B299" s="39">
        <v>9712</v>
      </c>
      <c r="C299" s="39" t="s">
        <v>456</v>
      </c>
    </row>
    <row r="300" spans="1:3" x14ac:dyDescent="0.25">
      <c r="A300" s="39" t="s">
        <v>187</v>
      </c>
      <c r="B300" s="39">
        <v>9721</v>
      </c>
      <c r="C300" s="39" t="s">
        <v>457</v>
      </c>
    </row>
    <row r="301" spans="1:3" x14ac:dyDescent="0.25">
      <c r="A301" s="39" t="s">
        <v>187</v>
      </c>
      <c r="B301" s="39">
        <v>9722</v>
      </c>
      <c r="C301" s="39" t="s">
        <v>458</v>
      </c>
    </row>
    <row r="302" spans="1:3" x14ac:dyDescent="0.25">
      <c r="A302" s="39" t="s">
        <v>187</v>
      </c>
      <c r="B302" s="39">
        <v>9723</v>
      </c>
      <c r="C302" s="39" t="s">
        <v>459</v>
      </c>
    </row>
    <row r="303" spans="1:3" x14ac:dyDescent="0.25">
      <c r="A303" s="39" t="s">
        <v>187</v>
      </c>
      <c r="B303" s="39">
        <v>9724</v>
      </c>
      <c r="C303" s="39" t="s">
        <v>460</v>
      </c>
    </row>
    <row r="304" spans="1:3" x14ac:dyDescent="0.25">
      <c r="A304" s="39" t="s">
        <v>187</v>
      </c>
      <c r="B304" s="39">
        <v>9725</v>
      </c>
      <c r="C304" s="39" t="s">
        <v>461</v>
      </c>
    </row>
    <row r="305" spans="1:3" x14ac:dyDescent="0.25">
      <c r="A305" s="39" t="s">
        <v>187</v>
      </c>
      <c r="B305" s="39">
        <v>9726</v>
      </c>
      <c r="C305" s="39" t="s">
        <v>462</v>
      </c>
    </row>
    <row r="306" spans="1:3" x14ac:dyDescent="0.25">
      <c r="A306" s="39" t="s">
        <v>187</v>
      </c>
      <c r="B306" s="39">
        <v>9731</v>
      </c>
      <c r="C306" s="39" t="s">
        <v>463</v>
      </c>
    </row>
    <row r="307" spans="1:3" x14ac:dyDescent="0.25">
      <c r="A307" s="39" t="s">
        <v>187</v>
      </c>
      <c r="B307" s="39">
        <v>9741</v>
      </c>
      <c r="C307" s="39" t="s">
        <v>464</v>
      </c>
    </row>
    <row r="308" spans="1:3" x14ac:dyDescent="0.25">
      <c r="A308" s="39" t="s">
        <v>187</v>
      </c>
      <c r="B308" s="39">
        <v>9811</v>
      </c>
      <c r="C308" s="39" t="s">
        <v>481</v>
      </c>
    </row>
    <row r="309" spans="1:3" x14ac:dyDescent="0.25">
      <c r="A309" s="39" t="s">
        <v>187</v>
      </c>
      <c r="B309" s="39">
        <v>9821</v>
      </c>
      <c r="C309" s="39" t="s">
        <v>482</v>
      </c>
    </row>
    <row r="310" spans="1:3" x14ac:dyDescent="0.25">
      <c r="A310" s="39" t="s">
        <v>187</v>
      </c>
      <c r="B310" s="39">
        <v>9911</v>
      </c>
      <c r="C310" s="39" t="s">
        <v>483</v>
      </c>
    </row>
    <row r="311" spans="1:3" x14ac:dyDescent="0.25">
      <c r="A311" s="39" t="s">
        <v>187</v>
      </c>
      <c r="B311" s="39">
        <v>9912</v>
      </c>
      <c r="C311" s="39" t="s">
        <v>484</v>
      </c>
    </row>
    <row r="312" spans="1:3" x14ac:dyDescent="0.25">
      <c r="A312" s="39" t="s">
        <v>187</v>
      </c>
      <c r="B312" s="39">
        <v>9913</v>
      </c>
      <c r="C312" s="39" t="s">
        <v>485</v>
      </c>
    </row>
    <row r="313" spans="1:3" x14ac:dyDescent="0.25">
      <c r="A313" s="39" t="s">
        <v>187</v>
      </c>
      <c r="B313" s="39">
        <v>9914</v>
      </c>
      <c r="C313" s="39" t="s">
        <v>486</v>
      </c>
    </row>
    <row r="314" spans="1:3" x14ac:dyDescent="0.25">
      <c r="A314" s="39" t="s">
        <v>187</v>
      </c>
      <c r="B314" s="39">
        <v>9919</v>
      </c>
      <c r="C314" s="39" t="s">
        <v>487</v>
      </c>
    </row>
    <row r="315" spans="1:3" x14ac:dyDescent="0.25">
      <c r="A315" s="39" t="s">
        <v>187</v>
      </c>
      <c r="B315" s="39">
        <v>9961</v>
      </c>
      <c r="C315" s="39" t="s">
        <v>483</v>
      </c>
    </row>
    <row r="316" spans="1:3" x14ac:dyDescent="0.25">
      <c r="A316" s="39" t="s">
        <v>187</v>
      </c>
      <c r="B316" s="39">
        <v>9962</v>
      </c>
      <c r="C316" s="39" t="s">
        <v>484</v>
      </c>
    </row>
    <row r="317" spans="1:3" x14ac:dyDescent="0.25">
      <c r="A317" s="39" t="s">
        <v>187</v>
      </c>
      <c r="B317" s="39">
        <v>9963</v>
      </c>
      <c r="C317" s="39" t="s">
        <v>485</v>
      </c>
    </row>
    <row r="318" spans="1:3" x14ac:dyDescent="0.25">
      <c r="A318" s="39" t="s">
        <v>187</v>
      </c>
      <c r="B318" s="39">
        <v>9964</v>
      </c>
      <c r="C318" s="39" t="s">
        <v>486</v>
      </c>
    </row>
    <row r="319" spans="1:3" x14ac:dyDescent="0.25">
      <c r="A319" s="39" t="s">
        <v>187</v>
      </c>
      <c r="B319" s="39">
        <v>9969</v>
      </c>
      <c r="C319" s="39" t="s">
        <v>487</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workbookViewId="0">
      <selection activeCell="A2" sqref="A2:G2"/>
    </sheetView>
  </sheetViews>
  <sheetFormatPr defaultRowHeight="15" x14ac:dyDescent="0.25"/>
  <cols>
    <col min="1" max="1" width="4.42578125" customWidth="1"/>
    <col min="2" max="2" width="12" style="50"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0" t="s">
        <v>1</v>
      </c>
      <c r="C1" s="3" t="s">
        <v>3</v>
      </c>
      <c r="D1" s="3" t="s">
        <v>4</v>
      </c>
      <c r="E1" s="3" t="s">
        <v>5</v>
      </c>
      <c r="F1" s="3" t="s">
        <v>6</v>
      </c>
      <c r="G1" s="3" t="s">
        <v>7</v>
      </c>
      <c r="H1" s="3" t="s">
        <v>4</v>
      </c>
      <c r="I1" s="5" t="s">
        <v>38</v>
      </c>
      <c r="J1" s="5" t="s">
        <v>173</v>
      </c>
    </row>
    <row r="2" spans="1:10" x14ac:dyDescent="0.25">
      <c r="A2" s="11">
        <v>55</v>
      </c>
      <c r="B2" s="15">
        <v>35237547014</v>
      </c>
      <c r="C2" s="12">
        <v>49075</v>
      </c>
      <c r="D2" s="13" t="s">
        <v>39</v>
      </c>
      <c r="E2" s="13" t="s">
        <v>40</v>
      </c>
      <c r="F2" s="13" t="s">
        <v>8</v>
      </c>
      <c r="G2" s="16" t="s">
        <v>41</v>
      </c>
      <c r="H2" s="13" t="s">
        <v>39</v>
      </c>
      <c r="I2" s="17" t="s">
        <v>42</v>
      </c>
      <c r="J2" s="17" t="s">
        <v>174</v>
      </c>
    </row>
    <row r="3" spans="1:10" x14ac:dyDescent="0.25">
      <c r="A3" s="11">
        <v>56</v>
      </c>
      <c r="B3" s="15">
        <v>80099091562</v>
      </c>
      <c r="C3" s="12">
        <v>789</v>
      </c>
      <c r="D3" s="13" t="s">
        <v>43</v>
      </c>
      <c r="E3" s="13" t="s">
        <v>44</v>
      </c>
      <c r="F3" s="13" t="s">
        <v>15</v>
      </c>
      <c r="G3" s="14">
        <v>3316734</v>
      </c>
      <c r="H3" s="13" t="s">
        <v>43</v>
      </c>
      <c r="I3" s="17" t="s">
        <v>45</v>
      </c>
      <c r="J3" s="17" t="s">
        <v>155</v>
      </c>
    </row>
    <row r="4" spans="1:10" x14ac:dyDescent="0.25">
      <c r="A4" s="11">
        <v>57</v>
      </c>
      <c r="B4" s="15">
        <v>1076882554</v>
      </c>
      <c r="C4" s="12">
        <v>797</v>
      </c>
      <c r="D4" s="13" t="s">
        <v>46</v>
      </c>
      <c r="E4" s="13" t="s">
        <v>47</v>
      </c>
      <c r="F4" s="13" t="s">
        <v>31</v>
      </c>
      <c r="G4" s="14">
        <v>3303870</v>
      </c>
      <c r="H4" s="13" t="s">
        <v>46</v>
      </c>
      <c r="I4" s="17" t="s">
        <v>45</v>
      </c>
      <c r="J4" s="17" t="s">
        <v>155</v>
      </c>
    </row>
    <row r="5" spans="1:10" x14ac:dyDescent="0.25">
      <c r="A5" s="11">
        <v>58</v>
      </c>
      <c r="B5" s="15">
        <v>34694889661</v>
      </c>
      <c r="C5" s="12">
        <v>23577</v>
      </c>
      <c r="D5" s="13" t="s">
        <v>48</v>
      </c>
      <c r="E5" s="13" t="s">
        <v>49</v>
      </c>
      <c r="F5" s="13" t="s">
        <v>20</v>
      </c>
      <c r="G5" s="14">
        <v>1475444</v>
      </c>
      <c r="H5" s="13" t="s">
        <v>48</v>
      </c>
      <c r="I5" s="17" t="s">
        <v>45</v>
      </c>
      <c r="J5" s="17" t="s">
        <v>155</v>
      </c>
    </row>
    <row r="6" spans="1:10" x14ac:dyDescent="0.25">
      <c r="A6" s="11">
        <v>59</v>
      </c>
      <c r="B6" s="15">
        <v>99575902022</v>
      </c>
      <c r="C6" s="12">
        <v>801</v>
      </c>
      <c r="D6" s="13" t="s">
        <v>50</v>
      </c>
      <c r="E6" s="13" t="s">
        <v>51</v>
      </c>
      <c r="F6" s="13" t="s">
        <v>11</v>
      </c>
      <c r="G6" s="14">
        <v>3123367</v>
      </c>
      <c r="H6" s="13" t="s">
        <v>50</v>
      </c>
      <c r="I6" s="17" t="s">
        <v>45</v>
      </c>
      <c r="J6" s="17" t="s">
        <v>155</v>
      </c>
    </row>
    <row r="7" spans="1:10" x14ac:dyDescent="0.25">
      <c r="A7" s="11">
        <v>60</v>
      </c>
      <c r="B7" s="15">
        <v>61338774671</v>
      </c>
      <c r="C7" s="12">
        <v>810</v>
      </c>
      <c r="D7" s="13" t="s">
        <v>52</v>
      </c>
      <c r="E7" s="13" t="s">
        <v>53</v>
      </c>
      <c r="F7" s="13" t="s">
        <v>24</v>
      </c>
      <c r="G7" s="14">
        <v>3014223</v>
      </c>
      <c r="H7" s="13" t="s">
        <v>52</v>
      </c>
      <c r="I7" s="17" t="s">
        <v>45</v>
      </c>
      <c r="J7" s="17" t="s">
        <v>155</v>
      </c>
    </row>
    <row r="8" spans="1:10" x14ac:dyDescent="0.25">
      <c r="A8" s="11">
        <v>61</v>
      </c>
      <c r="B8" s="15">
        <v>55059300119</v>
      </c>
      <c r="C8" s="12">
        <v>828</v>
      </c>
      <c r="D8" s="13" t="s">
        <v>54</v>
      </c>
      <c r="E8" s="13" t="s">
        <v>16</v>
      </c>
      <c r="F8" s="13" t="s">
        <v>29</v>
      </c>
      <c r="G8" s="14">
        <v>3089240</v>
      </c>
      <c r="H8" s="13" t="s">
        <v>54</v>
      </c>
      <c r="I8" s="17" t="s">
        <v>45</v>
      </c>
      <c r="J8" s="17" t="s">
        <v>155</v>
      </c>
    </row>
    <row r="9" spans="1:10" x14ac:dyDescent="0.25">
      <c r="A9" s="11">
        <v>62</v>
      </c>
      <c r="B9" s="15">
        <v>16391096016</v>
      </c>
      <c r="C9" s="12">
        <v>836</v>
      </c>
      <c r="D9" s="13" t="s">
        <v>55</v>
      </c>
      <c r="E9" s="13" t="s">
        <v>56</v>
      </c>
      <c r="F9" s="13" t="s">
        <v>17</v>
      </c>
      <c r="G9" s="14">
        <v>3321088</v>
      </c>
      <c r="H9" s="13" t="s">
        <v>55</v>
      </c>
      <c r="I9" s="17" t="s">
        <v>45</v>
      </c>
      <c r="J9" s="17" t="s">
        <v>155</v>
      </c>
    </row>
    <row r="10" spans="1:10" x14ac:dyDescent="0.25">
      <c r="A10" s="11">
        <v>63</v>
      </c>
      <c r="B10" s="15">
        <v>35994268014</v>
      </c>
      <c r="C10" s="12">
        <v>844</v>
      </c>
      <c r="D10" s="13" t="s">
        <v>57</v>
      </c>
      <c r="E10" s="13" t="s">
        <v>58</v>
      </c>
      <c r="F10" s="13" t="s">
        <v>10</v>
      </c>
      <c r="G10" s="14">
        <v>3313824</v>
      </c>
      <c r="H10" s="13" t="s">
        <v>57</v>
      </c>
      <c r="I10" s="17" t="s">
        <v>45</v>
      </c>
      <c r="J10" s="17" t="s">
        <v>155</v>
      </c>
    </row>
    <row r="11" spans="1:10" x14ac:dyDescent="0.25">
      <c r="A11" s="11">
        <v>64</v>
      </c>
      <c r="B11" s="15">
        <v>11265594372</v>
      </c>
      <c r="C11" s="12">
        <v>852</v>
      </c>
      <c r="D11" s="13" t="s">
        <v>59</v>
      </c>
      <c r="E11" s="13" t="s">
        <v>14</v>
      </c>
      <c r="F11" s="13" t="s">
        <v>22</v>
      </c>
      <c r="G11" s="14">
        <v>3071162</v>
      </c>
      <c r="H11" s="13" t="s">
        <v>59</v>
      </c>
      <c r="I11" s="17" t="s">
        <v>45</v>
      </c>
      <c r="J11" s="17" t="s">
        <v>155</v>
      </c>
    </row>
    <row r="12" spans="1:10" x14ac:dyDescent="0.25">
      <c r="A12" s="11">
        <v>65</v>
      </c>
      <c r="B12" s="15">
        <v>61469620638</v>
      </c>
      <c r="C12" s="12">
        <v>869</v>
      </c>
      <c r="D12" s="13" t="s">
        <v>60</v>
      </c>
      <c r="E12" s="13" t="s">
        <v>61</v>
      </c>
      <c r="F12" s="13" t="s">
        <v>28</v>
      </c>
      <c r="G12" s="14">
        <v>3118452</v>
      </c>
      <c r="H12" s="13" t="s">
        <v>60</v>
      </c>
      <c r="I12" s="17" t="s">
        <v>45</v>
      </c>
      <c r="J12" s="17" t="s">
        <v>155</v>
      </c>
    </row>
    <row r="13" spans="1:10" x14ac:dyDescent="0.25">
      <c r="A13" s="11">
        <v>66</v>
      </c>
      <c r="B13" s="15">
        <v>97880836355</v>
      </c>
      <c r="C13" s="12">
        <v>43915</v>
      </c>
      <c r="D13" s="13" t="s">
        <v>62</v>
      </c>
      <c r="E13" s="13" t="s">
        <v>63</v>
      </c>
      <c r="F13" s="13" t="s">
        <v>26</v>
      </c>
      <c r="G13" s="14">
        <v>2435411</v>
      </c>
      <c r="H13" s="13" t="s">
        <v>62</v>
      </c>
      <c r="I13" s="17" t="s">
        <v>45</v>
      </c>
      <c r="J13" s="17" t="s">
        <v>155</v>
      </c>
    </row>
    <row r="14" spans="1:10" x14ac:dyDescent="0.25">
      <c r="A14" s="11">
        <v>67</v>
      </c>
      <c r="B14" s="15">
        <v>72801109643</v>
      </c>
      <c r="C14" s="12">
        <v>877</v>
      </c>
      <c r="D14" s="13" t="s">
        <v>64</v>
      </c>
      <c r="E14" s="13" t="s">
        <v>65</v>
      </c>
      <c r="F14" s="13" t="s">
        <v>12</v>
      </c>
      <c r="G14" s="14">
        <v>3006166</v>
      </c>
      <c r="H14" s="13" t="s">
        <v>64</v>
      </c>
      <c r="I14" s="17" t="s">
        <v>45</v>
      </c>
      <c r="J14" s="17" t="s">
        <v>155</v>
      </c>
    </row>
    <row r="15" spans="1:10" x14ac:dyDescent="0.25">
      <c r="A15" s="11">
        <v>68</v>
      </c>
      <c r="B15" s="15">
        <v>37777848565</v>
      </c>
      <c r="C15" s="12">
        <v>44493</v>
      </c>
      <c r="D15" s="13" t="s">
        <v>66</v>
      </c>
      <c r="E15" s="13" t="s">
        <v>25</v>
      </c>
      <c r="F15" s="13" t="s">
        <v>21</v>
      </c>
      <c r="G15" s="14">
        <v>2494841</v>
      </c>
      <c r="H15" s="13" t="s">
        <v>66</v>
      </c>
      <c r="I15" s="17" t="s">
        <v>45</v>
      </c>
      <c r="J15" s="17" t="s">
        <v>155</v>
      </c>
    </row>
    <row r="16" spans="1:10" x14ac:dyDescent="0.25">
      <c r="A16" s="11">
        <v>69</v>
      </c>
      <c r="B16" s="15">
        <v>5275803945</v>
      </c>
      <c r="C16" s="12">
        <v>43636</v>
      </c>
      <c r="D16" s="13" t="s">
        <v>67</v>
      </c>
      <c r="E16" s="13" t="s">
        <v>68</v>
      </c>
      <c r="F16" s="13" t="s">
        <v>27</v>
      </c>
      <c r="G16" s="14">
        <v>2334712</v>
      </c>
      <c r="H16" s="13" t="s">
        <v>67</v>
      </c>
      <c r="I16" s="17" t="s">
        <v>45</v>
      </c>
      <c r="J16" s="17" t="s">
        <v>155</v>
      </c>
    </row>
    <row r="17" spans="1:10" x14ac:dyDescent="0.25">
      <c r="A17" s="11">
        <v>70</v>
      </c>
      <c r="B17" s="15">
        <v>46156591639</v>
      </c>
      <c r="C17" s="12">
        <v>885</v>
      </c>
      <c r="D17" s="13" t="s">
        <v>69</v>
      </c>
      <c r="E17" s="13" t="s">
        <v>70</v>
      </c>
      <c r="F17" s="13" t="s">
        <v>23</v>
      </c>
      <c r="G17" s="14">
        <v>3142019</v>
      </c>
      <c r="H17" s="13" t="s">
        <v>69</v>
      </c>
      <c r="I17" s="17" t="s">
        <v>45</v>
      </c>
      <c r="J17" s="17" t="s">
        <v>155</v>
      </c>
    </row>
    <row r="18" spans="1:10" x14ac:dyDescent="0.25">
      <c r="A18" s="11">
        <v>71</v>
      </c>
      <c r="B18" s="15">
        <v>37363837470</v>
      </c>
      <c r="C18" s="12">
        <v>893</v>
      </c>
      <c r="D18" s="13" t="s">
        <v>71</v>
      </c>
      <c r="E18" s="13" t="s">
        <v>72</v>
      </c>
      <c r="F18" s="13" t="s">
        <v>8</v>
      </c>
      <c r="G18" s="14">
        <v>3224953</v>
      </c>
      <c r="H18" s="13" t="s">
        <v>71</v>
      </c>
      <c r="I18" s="17" t="s">
        <v>45</v>
      </c>
      <c r="J18" s="17" t="s">
        <v>155</v>
      </c>
    </row>
    <row r="19" spans="1:10" x14ac:dyDescent="0.25">
      <c r="A19" s="11">
        <v>72</v>
      </c>
      <c r="B19" s="15">
        <v>46144176176</v>
      </c>
      <c r="C19" s="12">
        <v>764</v>
      </c>
      <c r="D19" s="13" t="s">
        <v>73</v>
      </c>
      <c r="E19" s="13" t="s">
        <v>74</v>
      </c>
      <c r="F19" s="13" t="s">
        <v>8</v>
      </c>
      <c r="G19" s="14">
        <v>3205380</v>
      </c>
      <c r="H19" s="13" t="s">
        <v>73</v>
      </c>
      <c r="I19" s="17" t="s">
        <v>45</v>
      </c>
      <c r="J19" s="17" t="s">
        <v>155</v>
      </c>
    </row>
    <row r="20" spans="1:10" x14ac:dyDescent="0.25">
      <c r="A20" s="11">
        <v>73</v>
      </c>
      <c r="B20" s="15">
        <v>13768042762</v>
      </c>
      <c r="C20" s="12">
        <v>43644</v>
      </c>
      <c r="D20" s="13" t="s">
        <v>75</v>
      </c>
      <c r="E20" s="13" t="s">
        <v>76</v>
      </c>
      <c r="F20" s="13" t="s">
        <v>77</v>
      </c>
      <c r="G20" s="14">
        <v>2326086</v>
      </c>
      <c r="H20" s="13" t="s">
        <v>75</v>
      </c>
      <c r="I20" s="17" t="s">
        <v>45</v>
      </c>
      <c r="J20" s="17" t="s">
        <v>155</v>
      </c>
    </row>
    <row r="21" spans="1:10" ht="24" x14ac:dyDescent="0.25">
      <c r="A21" s="11">
        <v>74</v>
      </c>
      <c r="B21" s="15">
        <v>57527861125</v>
      </c>
      <c r="C21" s="12">
        <v>40623</v>
      </c>
      <c r="D21" s="13" t="s">
        <v>78</v>
      </c>
      <c r="E21" s="13" t="s">
        <v>79</v>
      </c>
      <c r="F21" s="13" t="s">
        <v>8</v>
      </c>
      <c r="G21" s="14">
        <v>1909592</v>
      </c>
      <c r="H21" s="13" t="s">
        <v>78</v>
      </c>
      <c r="I21" s="17" t="s">
        <v>45</v>
      </c>
      <c r="J21" s="17" t="s">
        <v>155</v>
      </c>
    </row>
    <row r="22" spans="1:10" x14ac:dyDescent="0.25">
      <c r="A22" s="11">
        <v>75</v>
      </c>
      <c r="B22" s="15">
        <v>76185043859</v>
      </c>
      <c r="C22" s="12">
        <v>924</v>
      </c>
      <c r="D22" s="13" t="s">
        <v>80</v>
      </c>
      <c r="E22" s="13" t="s">
        <v>81</v>
      </c>
      <c r="F22" s="13" t="s">
        <v>30</v>
      </c>
      <c r="G22" s="14">
        <v>3203727</v>
      </c>
      <c r="H22" s="13" t="s">
        <v>80</v>
      </c>
      <c r="I22" s="17" t="s">
        <v>82</v>
      </c>
      <c r="J22" s="17" t="s">
        <v>175</v>
      </c>
    </row>
    <row r="23" spans="1:10" x14ac:dyDescent="0.25">
      <c r="A23" s="11">
        <v>76</v>
      </c>
      <c r="B23" s="15">
        <v>85570198172</v>
      </c>
      <c r="C23" s="12">
        <v>40631</v>
      </c>
      <c r="D23" s="13" t="s">
        <v>83</v>
      </c>
      <c r="E23" s="13" t="s">
        <v>84</v>
      </c>
      <c r="F23" s="13" t="s">
        <v>85</v>
      </c>
      <c r="G23" s="14">
        <v>2071061</v>
      </c>
      <c r="H23" s="13" t="s">
        <v>83</v>
      </c>
      <c r="I23" s="17" t="s">
        <v>82</v>
      </c>
      <c r="J23" s="17" t="s">
        <v>175</v>
      </c>
    </row>
    <row r="24" spans="1:10" x14ac:dyDescent="0.25">
      <c r="A24" s="11">
        <v>77</v>
      </c>
      <c r="B24" s="15">
        <v>36551793962</v>
      </c>
      <c r="C24" s="12">
        <v>50090</v>
      </c>
      <c r="D24" s="13" t="s">
        <v>86</v>
      </c>
      <c r="E24" s="13" t="s">
        <v>87</v>
      </c>
      <c r="F24" s="13" t="s">
        <v>24</v>
      </c>
      <c r="G24" s="14">
        <v>4857283</v>
      </c>
      <c r="H24" s="13" t="s">
        <v>86</v>
      </c>
      <c r="I24" s="17" t="s">
        <v>82</v>
      </c>
      <c r="J24" s="17" t="s">
        <v>175</v>
      </c>
    </row>
    <row r="25" spans="1:10" x14ac:dyDescent="0.25">
      <c r="A25" s="11">
        <v>78</v>
      </c>
      <c r="B25" s="15">
        <v>57340203536</v>
      </c>
      <c r="C25" s="12">
        <v>908</v>
      </c>
      <c r="D25" s="13" t="s">
        <v>88</v>
      </c>
      <c r="E25" s="13" t="s">
        <v>89</v>
      </c>
      <c r="F25" s="13" t="s">
        <v>28</v>
      </c>
      <c r="G25" s="14">
        <v>3118380</v>
      </c>
      <c r="H25" s="13" t="s">
        <v>88</v>
      </c>
      <c r="I25" s="17" t="s">
        <v>82</v>
      </c>
      <c r="J25" s="17" t="s">
        <v>175</v>
      </c>
    </row>
    <row r="26" spans="1:10" x14ac:dyDescent="0.25">
      <c r="A26" s="11">
        <v>79</v>
      </c>
      <c r="B26" s="15">
        <v>88252913683</v>
      </c>
      <c r="C26" s="12">
        <v>916</v>
      </c>
      <c r="D26" s="13" t="s">
        <v>90</v>
      </c>
      <c r="E26" s="13" t="s">
        <v>91</v>
      </c>
      <c r="F26" s="13" t="s">
        <v>92</v>
      </c>
      <c r="G26" s="14">
        <v>3132170</v>
      </c>
      <c r="H26" s="13" t="s">
        <v>90</v>
      </c>
      <c r="I26" s="17" t="s">
        <v>82</v>
      </c>
      <c r="J26" s="17" t="s">
        <v>175</v>
      </c>
    </row>
    <row r="27" spans="1:10" x14ac:dyDescent="0.25">
      <c r="A27" s="11">
        <v>80</v>
      </c>
      <c r="B27" s="15">
        <v>49483564012</v>
      </c>
      <c r="C27" s="12">
        <v>949</v>
      </c>
      <c r="D27" s="13" t="s">
        <v>93</v>
      </c>
      <c r="E27" s="13" t="s">
        <v>94</v>
      </c>
      <c r="F27" s="13" t="s">
        <v>28</v>
      </c>
      <c r="G27" s="14">
        <v>3751783</v>
      </c>
      <c r="H27" s="13" t="s">
        <v>93</v>
      </c>
      <c r="I27" s="17" t="s">
        <v>82</v>
      </c>
      <c r="J27" s="17" t="s">
        <v>175</v>
      </c>
    </row>
    <row r="28" spans="1:10" x14ac:dyDescent="0.25">
      <c r="A28" s="11">
        <v>81</v>
      </c>
      <c r="B28" s="15">
        <v>57897955082</v>
      </c>
      <c r="C28" s="12">
        <v>6146</v>
      </c>
      <c r="D28" s="13" t="s">
        <v>95</v>
      </c>
      <c r="E28" s="13" t="s">
        <v>96</v>
      </c>
      <c r="F28" s="13" t="s">
        <v>8</v>
      </c>
      <c r="G28" s="14">
        <v>738751</v>
      </c>
      <c r="H28" s="13" t="s">
        <v>95</v>
      </c>
      <c r="I28" s="17" t="s">
        <v>82</v>
      </c>
      <c r="J28" s="17" t="s">
        <v>175</v>
      </c>
    </row>
    <row r="29" spans="1:10" x14ac:dyDescent="0.25">
      <c r="A29" s="11">
        <v>82</v>
      </c>
      <c r="B29" s="15">
        <v>10624495854</v>
      </c>
      <c r="C29" s="12">
        <v>965</v>
      </c>
      <c r="D29" s="13" t="s">
        <v>97</v>
      </c>
      <c r="E29" s="13" t="s">
        <v>98</v>
      </c>
      <c r="F29" s="13" t="s">
        <v>8</v>
      </c>
      <c r="G29" s="14">
        <v>3212084</v>
      </c>
      <c r="H29" s="13" t="s">
        <v>97</v>
      </c>
      <c r="I29" s="17" t="s">
        <v>82</v>
      </c>
      <c r="J29" s="17" t="s">
        <v>175</v>
      </c>
    </row>
    <row r="30" spans="1:10" x14ac:dyDescent="0.25">
      <c r="A30" s="11">
        <v>83</v>
      </c>
      <c r="B30" s="15">
        <v>61689362030</v>
      </c>
      <c r="C30" s="12">
        <v>40682</v>
      </c>
      <c r="D30" s="13" t="s">
        <v>99</v>
      </c>
      <c r="E30" s="18" t="s">
        <v>100</v>
      </c>
      <c r="F30" s="13" t="s">
        <v>8</v>
      </c>
      <c r="G30" s="19">
        <v>1783815</v>
      </c>
      <c r="H30" s="13" t="s">
        <v>99</v>
      </c>
      <c r="I30" s="17" t="s">
        <v>82</v>
      </c>
      <c r="J30" s="17" t="s">
        <v>175</v>
      </c>
    </row>
    <row r="31" spans="1:10" x14ac:dyDescent="0.25">
      <c r="A31" s="11">
        <v>84</v>
      </c>
      <c r="B31" s="15">
        <v>78141312758</v>
      </c>
      <c r="C31" s="12">
        <v>22347</v>
      </c>
      <c r="D31" s="13" t="s">
        <v>101</v>
      </c>
      <c r="E31" s="13" t="s">
        <v>102</v>
      </c>
      <c r="F31" s="13" t="s">
        <v>8</v>
      </c>
      <c r="G31" s="14">
        <v>1425684</v>
      </c>
      <c r="H31" s="13" t="s">
        <v>101</v>
      </c>
      <c r="I31" s="17" t="s">
        <v>82</v>
      </c>
      <c r="J31" s="17" t="s">
        <v>175</v>
      </c>
    </row>
    <row r="32" spans="1:10" x14ac:dyDescent="0.25">
      <c r="A32" s="11">
        <v>85</v>
      </c>
      <c r="B32" s="15">
        <v>94391499491</v>
      </c>
      <c r="C32" s="12">
        <v>973</v>
      </c>
      <c r="D32" s="13" t="s">
        <v>103</v>
      </c>
      <c r="E32" s="13" t="s">
        <v>104</v>
      </c>
      <c r="F32" s="13" t="s">
        <v>8</v>
      </c>
      <c r="G32" s="14">
        <v>3205240</v>
      </c>
      <c r="H32" s="13" t="s">
        <v>103</v>
      </c>
      <c r="I32" s="17" t="s">
        <v>82</v>
      </c>
      <c r="J32" s="17" t="s">
        <v>175</v>
      </c>
    </row>
    <row r="33" spans="1:10" x14ac:dyDescent="0.25">
      <c r="A33" s="11">
        <v>86</v>
      </c>
      <c r="B33" s="15">
        <v>74294482659</v>
      </c>
      <c r="C33" s="12">
        <v>42112</v>
      </c>
      <c r="D33" s="13" t="s">
        <v>105</v>
      </c>
      <c r="E33" s="13" t="s">
        <v>106</v>
      </c>
      <c r="F33" s="13" t="s">
        <v>23</v>
      </c>
      <c r="G33" s="14">
        <v>2106698</v>
      </c>
      <c r="H33" s="13" t="s">
        <v>105</v>
      </c>
      <c r="I33" s="17" t="s">
        <v>82</v>
      </c>
      <c r="J33" s="17" t="s">
        <v>175</v>
      </c>
    </row>
    <row r="34" spans="1:10" x14ac:dyDescent="0.25">
      <c r="A34" s="11">
        <v>87</v>
      </c>
      <c r="B34" s="15">
        <v>88269740410</v>
      </c>
      <c r="C34" s="12">
        <v>990</v>
      </c>
      <c r="D34" s="13" t="s">
        <v>107</v>
      </c>
      <c r="E34" s="13" t="s">
        <v>108</v>
      </c>
      <c r="F34" s="13" t="s">
        <v>28</v>
      </c>
      <c r="G34" s="14">
        <v>3119904</v>
      </c>
      <c r="H34" s="13" t="s">
        <v>107</v>
      </c>
      <c r="I34" s="17" t="s">
        <v>82</v>
      </c>
      <c r="J34" s="17" t="s">
        <v>175</v>
      </c>
    </row>
    <row r="35" spans="1:10" x14ac:dyDescent="0.25">
      <c r="A35" s="11">
        <v>88</v>
      </c>
      <c r="B35" s="15">
        <v>45589739612</v>
      </c>
      <c r="C35" s="12">
        <v>1003</v>
      </c>
      <c r="D35" s="13" t="s">
        <v>109</v>
      </c>
      <c r="E35" s="13" t="s">
        <v>110</v>
      </c>
      <c r="F35" s="13" t="s">
        <v>24</v>
      </c>
      <c r="G35" s="14">
        <v>3014207</v>
      </c>
      <c r="H35" s="13" t="s">
        <v>109</v>
      </c>
      <c r="I35" s="17" t="s">
        <v>82</v>
      </c>
      <c r="J35" s="17" t="s">
        <v>175</v>
      </c>
    </row>
    <row r="36" spans="1:10" x14ac:dyDescent="0.25">
      <c r="A36" s="11">
        <v>89</v>
      </c>
      <c r="B36" s="15">
        <v>11298572202</v>
      </c>
      <c r="C36" s="12">
        <v>1011</v>
      </c>
      <c r="D36" s="13" t="s">
        <v>111</v>
      </c>
      <c r="E36" s="13" t="s">
        <v>112</v>
      </c>
      <c r="F36" s="13" t="s">
        <v>9</v>
      </c>
      <c r="G36" s="14">
        <v>207349</v>
      </c>
      <c r="H36" s="13" t="s">
        <v>111</v>
      </c>
      <c r="I36" s="17" t="s">
        <v>82</v>
      </c>
      <c r="J36" s="17" t="s">
        <v>175</v>
      </c>
    </row>
    <row r="37" spans="1:10" x14ac:dyDescent="0.25">
      <c r="A37" s="11">
        <v>90</v>
      </c>
      <c r="B37" s="15">
        <v>5703458858</v>
      </c>
      <c r="C37" s="12">
        <v>47908</v>
      </c>
      <c r="D37" s="13" t="s">
        <v>113</v>
      </c>
      <c r="E37" s="13" t="s">
        <v>114</v>
      </c>
      <c r="F37" s="13" t="s">
        <v>27</v>
      </c>
      <c r="G37" s="14">
        <v>4016408</v>
      </c>
      <c r="H37" s="13" t="s">
        <v>113</v>
      </c>
      <c r="I37" s="17" t="s">
        <v>82</v>
      </c>
      <c r="J37" s="17" t="s">
        <v>175</v>
      </c>
    </row>
    <row r="38" spans="1:10" x14ac:dyDescent="0.25">
      <c r="A38" s="11">
        <v>91</v>
      </c>
      <c r="B38" s="15">
        <v>28048960411</v>
      </c>
      <c r="C38" s="12">
        <v>1020</v>
      </c>
      <c r="D38" s="13" t="s">
        <v>115</v>
      </c>
      <c r="E38" s="13" t="s">
        <v>116</v>
      </c>
      <c r="F38" s="13" t="s">
        <v>8</v>
      </c>
      <c r="G38" s="14">
        <v>3205258</v>
      </c>
      <c r="H38" s="13" t="s">
        <v>115</v>
      </c>
      <c r="I38" s="17" t="s">
        <v>82</v>
      </c>
      <c r="J38" s="17" t="s">
        <v>175</v>
      </c>
    </row>
    <row r="39" spans="1:10" x14ac:dyDescent="0.25">
      <c r="A39" s="11">
        <v>92</v>
      </c>
      <c r="B39" s="15">
        <v>4200585015</v>
      </c>
      <c r="C39" s="12">
        <v>1038</v>
      </c>
      <c r="D39" s="13" t="s">
        <v>117</v>
      </c>
      <c r="E39" s="13" t="s">
        <v>118</v>
      </c>
      <c r="F39" s="13" t="s">
        <v>8</v>
      </c>
      <c r="G39" s="14">
        <v>3270564</v>
      </c>
      <c r="H39" s="13" t="s">
        <v>117</v>
      </c>
      <c r="I39" s="17" t="s">
        <v>82</v>
      </c>
      <c r="J39" s="17" t="s">
        <v>175</v>
      </c>
    </row>
    <row r="40" spans="1:10" x14ac:dyDescent="0.25">
      <c r="A40" s="11">
        <v>93</v>
      </c>
      <c r="B40" s="15">
        <v>47076735780</v>
      </c>
      <c r="C40" s="12">
        <v>43907</v>
      </c>
      <c r="D40" s="13" t="s">
        <v>119</v>
      </c>
      <c r="E40" s="13" t="s">
        <v>120</v>
      </c>
      <c r="F40" s="13" t="s">
        <v>18</v>
      </c>
      <c r="G40" s="14">
        <v>2298651</v>
      </c>
      <c r="H40" s="13" t="s">
        <v>119</v>
      </c>
      <c r="I40" s="17" t="s">
        <v>82</v>
      </c>
      <c r="J40" s="17" t="s">
        <v>175</v>
      </c>
    </row>
    <row r="41" spans="1:10" x14ac:dyDescent="0.25">
      <c r="A41" s="11">
        <v>94</v>
      </c>
      <c r="B41" s="15">
        <v>75800149192</v>
      </c>
      <c r="C41" s="12">
        <v>49384</v>
      </c>
      <c r="D41" s="13" t="s">
        <v>121</v>
      </c>
      <c r="E41" s="13" t="s">
        <v>122</v>
      </c>
      <c r="F41" s="13" t="s">
        <v>19</v>
      </c>
      <c r="G41" s="14">
        <v>4449274</v>
      </c>
      <c r="H41" s="13" t="s">
        <v>121</v>
      </c>
      <c r="I41" s="17" t="s">
        <v>82</v>
      </c>
      <c r="J41" s="17" t="s">
        <v>175</v>
      </c>
    </row>
    <row r="42" spans="1:10" x14ac:dyDescent="0.25">
      <c r="A42" s="11">
        <v>95</v>
      </c>
      <c r="B42" s="15">
        <v>78027759648</v>
      </c>
      <c r="C42" s="20">
        <v>22242</v>
      </c>
      <c r="D42" s="4" t="s">
        <v>123</v>
      </c>
      <c r="E42" s="4" t="s">
        <v>124</v>
      </c>
      <c r="F42" s="4" t="s">
        <v>8</v>
      </c>
      <c r="G42" s="19">
        <v>1426672</v>
      </c>
      <c r="H42" s="4" t="s">
        <v>123</v>
      </c>
      <c r="I42" s="17" t="s">
        <v>82</v>
      </c>
      <c r="J42" s="17" t="s">
        <v>175</v>
      </c>
    </row>
    <row r="43" spans="1:10" x14ac:dyDescent="0.25">
      <c r="A43" s="11">
        <v>96</v>
      </c>
      <c r="B43" s="15">
        <v>24929691978</v>
      </c>
      <c r="C43" s="12">
        <v>932</v>
      </c>
      <c r="D43" s="13" t="s">
        <v>125</v>
      </c>
      <c r="E43" s="13" t="s">
        <v>126</v>
      </c>
      <c r="F43" s="13" t="s">
        <v>13</v>
      </c>
      <c r="G43" s="14">
        <v>3125483</v>
      </c>
      <c r="H43" s="13" t="s">
        <v>125</v>
      </c>
      <c r="I43" s="17" t="s">
        <v>82</v>
      </c>
      <c r="J43" s="17" t="s">
        <v>175</v>
      </c>
    </row>
    <row r="44" spans="1:10" x14ac:dyDescent="0.25">
      <c r="A44" s="11">
        <v>97</v>
      </c>
      <c r="B44" s="15">
        <v>37280079200</v>
      </c>
      <c r="C44" s="12">
        <v>23593</v>
      </c>
      <c r="D44" s="13" t="s">
        <v>127</v>
      </c>
      <c r="E44" s="13" t="s">
        <v>128</v>
      </c>
      <c r="F44" s="13" t="s">
        <v>129</v>
      </c>
      <c r="G44" s="14">
        <v>3201678</v>
      </c>
      <c r="H44" s="13" t="s">
        <v>127</v>
      </c>
      <c r="I44" s="17" t="s">
        <v>82</v>
      </c>
      <c r="J44" s="17" t="s">
        <v>175</v>
      </c>
    </row>
    <row r="45" spans="1:10" x14ac:dyDescent="0.25">
      <c r="A45" s="11">
        <v>98</v>
      </c>
      <c r="B45" s="15">
        <v>28251263363</v>
      </c>
      <c r="C45" s="12">
        <v>1046</v>
      </c>
      <c r="D45" s="13" t="s">
        <v>130</v>
      </c>
      <c r="E45" s="13" t="s">
        <v>131</v>
      </c>
      <c r="F45" s="13" t="s">
        <v>8</v>
      </c>
      <c r="G45" s="14">
        <v>3213862</v>
      </c>
      <c r="H45" s="13" t="s">
        <v>130</v>
      </c>
      <c r="I45" s="17" t="s">
        <v>42</v>
      </c>
      <c r="J45" s="17" t="s">
        <v>176</v>
      </c>
    </row>
    <row r="46" spans="1:10" x14ac:dyDescent="0.25">
      <c r="A46" s="11">
        <v>99</v>
      </c>
      <c r="B46" s="15">
        <v>8647229584</v>
      </c>
      <c r="C46" s="12">
        <v>22339</v>
      </c>
      <c r="D46" s="13" t="s">
        <v>132</v>
      </c>
      <c r="E46" s="13" t="s">
        <v>133</v>
      </c>
      <c r="F46" s="13" t="s">
        <v>8</v>
      </c>
      <c r="G46" s="14">
        <v>1250795</v>
      </c>
      <c r="H46" s="13" t="s">
        <v>132</v>
      </c>
      <c r="I46" s="17" t="s">
        <v>42</v>
      </c>
      <c r="J46" s="17" t="s">
        <v>177</v>
      </c>
    </row>
    <row r="47" spans="1:10" x14ac:dyDescent="0.25">
      <c r="A47" s="11">
        <v>100</v>
      </c>
      <c r="B47" s="15">
        <v>12091168733</v>
      </c>
      <c r="C47" s="12">
        <v>23585</v>
      </c>
      <c r="D47" s="13" t="s">
        <v>134</v>
      </c>
      <c r="E47" s="13" t="s">
        <v>135</v>
      </c>
      <c r="F47" s="13" t="s">
        <v>8</v>
      </c>
      <c r="G47" s="14">
        <v>1494449</v>
      </c>
      <c r="H47" s="13" t="s">
        <v>134</v>
      </c>
      <c r="I47" s="17" t="s">
        <v>42</v>
      </c>
    </row>
    <row r="48" spans="1:10" x14ac:dyDescent="0.25">
      <c r="A48" s="11">
        <v>101</v>
      </c>
      <c r="B48" s="15">
        <v>10852199405</v>
      </c>
      <c r="C48" s="12">
        <v>25878</v>
      </c>
      <c r="D48" s="13" t="s">
        <v>136</v>
      </c>
      <c r="E48" s="13" t="s">
        <v>131</v>
      </c>
      <c r="F48" s="13" t="s">
        <v>8</v>
      </c>
      <c r="G48" s="14">
        <v>3205479</v>
      </c>
      <c r="H48" s="13" t="s">
        <v>136</v>
      </c>
      <c r="I48" s="17" t="s">
        <v>42</v>
      </c>
      <c r="J48" s="26" t="s">
        <v>178</v>
      </c>
    </row>
    <row r="49" spans="1:10" x14ac:dyDescent="0.25">
      <c r="A49" s="11">
        <v>102</v>
      </c>
      <c r="B49" s="15">
        <v>27103918402</v>
      </c>
      <c r="C49" s="12">
        <v>44926</v>
      </c>
      <c r="D49" s="13" t="s">
        <v>137</v>
      </c>
      <c r="E49" s="13" t="s">
        <v>138</v>
      </c>
      <c r="F49" s="13" t="s">
        <v>8</v>
      </c>
      <c r="G49" s="14">
        <v>2275341</v>
      </c>
      <c r="H49" s="13" t="s">
        <v>137</v>
      </c>
      <c r="I49" s="17" t="s">
        <v>42</v>
      </c>
      <c r="J49" s="26" t="s">
        <v>179</v>
      </c>
    </row>
    <row r="50" spans="1:10" x14ac:dyDescent="0.25">
      <c r="A50" s="11">
        <v>103</v>
      </c>
      <c r="B50" s="15">
        <v>42850342757</v>
      </c>
      <c r="C50" s="12">
        <v>45189</v>
      </c>
      <c r="D50" s="13" t="s">
        <v>139</v>
      </c>
      <c r="E50" s="13" t="s">
        <v>140</v>
      </c>
      <c r="F50" s="13" t="s">
        <v>23</v>
      </c>
      <c r="G50" s="14">
        <v>2479184</v>
      </c>
      <c r="H50" s="13" t="s">
        <v>139</v>
      </c>
      <c r="I50" s="17" t="s">
        <v>42</v>
      </c>
      <c r="J50" s="26" t="s">
        <v>180</v>
      </c>
    </row>
  </sheetData>
  <sheetProtection algorithmName="SHA-512" hashValue="2+BVGbcHB5jAhcGGUQbi4EVDPEfwE82NRFq+5GdLQH+HXUH14w/1ADW9UBoNz5J6Yqvzlzl6UtjzYoeHfVTJHw==" saltValue="bN4+nsP9dnDyyecqZ3nPoA=="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8"/>
  <sheetViews>
    <sheetView workbookViewId="0">
      <selection activeCell="A2" sqref="A2:G2"/>
    </sheetView>
  </sheetViews>
  <sheetFormatPr defaultRowHeight="15" x14ac:dyDescent="0.25"/>
  <cols>
    <col min="1" max="1" width="46.5703125" bestFit="1" customWidth="1"/>
  </cols>
  <sheetData>
    <row r="1" spans="1:1" x14ac:dyDescent="0.25">
      <c r="A1" t="s">
        <v>168</v>
      </c>
    </row>
    <row r="2" spans="1:1" x14ac:dyDescent="0.25">
      <c r="A2" t="s">
        <v>154</v>
      </c>
    </row>
    <row r="3" spans="1:1" x14ac:dyDescent="0.25">
      <c r="A3" s="1" t="s">
        <v>149</v>
      </c>
    </row>
    <row r="4" spans="1:1" x14ac:dyDescent="0.25">
      <c r="A4" t="s">
        <v>165</v>
      </c>
    </row>
    <row r="5" spans="1:1" x14ac:dyDescent="0.25">
      <c r="A5" t="s">
        <v>166</v>
      </c>
    </row>
    <row r="6" spans="1:1" x14ac:dyDescent="0.25">
      <c r="A6" s="1" t="s">
        <v>145</v>
      </c>
    </row>
    <row r="7" spans="1:1" x14ac:dyDescent="0.25">
      <c r="A7" t="s">
        <v>157</v>
      </c>
    </row>
    <row r="8" spans="1:1" x14ac:dyDescent="0.25">
      <c r="A8" t="s">
        <v>164</v>
      </c>
    </row>
    <row r="9" spans="1:1" x14ac:dyDescent="0.25">
      <c r="A9" t="s">
        <v>158</v>
      </c>
    </row>
    <row r="10" spans="1:1" x14ac:dyDescent="0.25">
      <c r="A10" t="s">
        <v>162</v>
      </c>
    </row>
    <row r="11" spans="1:1" x14ac:dyDescent="0.25">
      <c r="A11" s="1" t="s">
        <v>152</v>
      </c>
    </row>
    <row r="12" spans="1:1" x14ac:dyDescent="0.25">
      <c r="A12" s="1" t="s">
        <v>153</v>
      </c>
    </row>
    <row r="13" spans="1:1" x14ac:dyDescent="0.25">
      <c r="A13" s="1" t="s">
        <v>147</v>
      </c>
    </row>
    <row r="14" spans="1:1" x14ac:dyDescent="0.25">
      <c r="A14" s="1" t="s">
        <v>150</v>
      </c>
    </row>
    <row r="15" spans="1:1" x14ac:dyDescent="0.25">
      <c r="A15" s="1" t="s">
        <v>146</v>
      </c>
    </row>
    <row r="16" spans="1:1" x14ac:dyDescent="0.25">
      <c r="A16" t="s">
        <v>156</v>
      </c>
    </row>
    <row r="17" spans="1:1" x14ac:dyDescent="0.25">
      <c r="A17" t="s">
        <v>172</v>
      </c>
    </row>
    <row r="18" spans="1:1" x14ac:dyDescent="0.25">
      <c r="A18" s="1" t="s">
        <v>144</v>
      </c>
    </row>
    <row r="19" spans="1:1" x14ac:dyDescent="0.25">
      <c r="A19" t="s">
        <v>160</v>
      </c>
    </row>
    <row r="20" spans="1:1" x14ac:dyDescent="0.25">
      <c r="A20" s="1" t="s">
        <v>151</v>
      </c>
    </row>
    <row r="21" spans="1:1" x14ac:dyDescent="0.25">
      <c r="A21" t="s">
        <v>167</v>
      </c>
    </row>
    <row r="22" spans="1:1" x14ac:dyDescent="0.25">
      <c r="A22" t="s">
        <v>159</v>
      </c>
    </row>
    <row r="23" spans="1:1" x14ac:dyDescent="0.25">
      <c r="A23" s="1" t="s">
        <v>148</v>
      </c>
    </row>
    <row r="24" spans="1:1" x14ac:dyDescent="0.25">
      <c r="A24" t="s">
        <v>171</v>
      </c>
    </row>
    <row r="25" spans="1:1" x14ac:dyDescent="0.25">
      <c r="A25" t="s">
        <v>161</v>
      </c>
    </row>
    <row r="26" spans="1:1" x14ac:dyDescent="0.25">
      <c r="A26" t="s">
        <v>170</v>
      </c>
    </row>
    <row r="27" spans="1:1" x14ac:dyDescent="0.25">
      <c r="A27" t="s">
        <v>163</v>
      </c>
    </row>
    <row r="28" spans="1:1" x14ac:dyDescent="0.25">
      <c r="A28" t="s">
        <v>169</v>
      </c>
    </row>
  </sheetData>
  <sheetProtection algorithmName="SHA-512" hashValue="NZH98vpbg3/1jyVQS4/8UkM1FsGdDAwM6c+snfVOf/0p4FsENqSLUENqNLZW0sN1fCY31CJwllLn0fAxdptkqg==" saltValue="+mLbZ0p9Acik7aXSOfjV9A==" spinCount="100000" sheet="1" objects="1" scenarios="1"/>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IZVRŠENJE PLANA PROGRAMA</vt:lpstr>
      <vt:lpstr>3.A PRORAČUNSKI PLAN-prihodi</vt:lpstr>
      <vt:lpstr>3.B PRORAČUNSKI PLAN-rashodi</vt:lpstr>
      <vt:lpstr>Kontni plan</vt:lpstr>
      <vt:lpstr>Registar proračunskih korisnika</vt:lpstr>
      <vt:lpstr>Programske djelatnosti</vt:lpstr>
      <vt:lpstr>Djelatnosti</vt:lpstr>
      <vt:lpstr>'2. IZVRŠENJE PLANA PROGRAMA'!OLE_LINK27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Windows korisnik</cp:lastModifiedBy>
  <cp:lastPrinted>2025-02-24T11:57:50Z</cp:lastPrinted>
  <dcterms:created xsi:type="dcterms:W3CDTF">2015-03-06T11:16:18Z</dcterms:created>
  <dcterms:modified xsi:type="dcterms:W3CDTF">2025-02-24T12:51:16Z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