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747C597-DDED-4571-B934-86040536A98C}" xr6:coauthVersionLast="47" xr6:coauthVersionMax="47" xr10:uidLastSave="{00000000-0000-0000-0000-000000000000}"/>
  <bookViews>
    <workbookView xWindow="-120" yWindow="-120" windowWidth="29040" windowHeight="15720" activeTab="4" xr2:uid="{79D612DC-ABF0-421F-8E92-D0880B7CE8C1}"/>
  </bookViews>
  <sheets>
    <sheet name="Sažetak" sheetId="6" r:id="rId1"/>
    <sheet name="ekonomska" sheetId="2" r:id="rId2"/>
    <sheet name="Izvori" sheetId="4" r:id="rId3"/>
    <sheet name="funkcijska" sheetId="3" r:id="rId4"/>
    <sheet name="posebni dio" sheetId="5" r:id="rId5"/>
    <sheet name="Ukupno" sheetId="7" r:id="rId6"/>
    <sheet name="List1" sheetId="1" r:id="rId7"/>
  </sheets>
  <definedNames>
    <definedName name="__CDS_P1_G1__" localSheetId="2">Izvori!$A$7:$G$22</definedName>
    <definedName name="__CDS_P1_G1__" localSheetId="4">'posebni dio'!$A$7:$G$23</definedName>
    <definedName name="__CDS_P1_G1__">ekonomska!$A$7:$G$102</definedName>
    <definedName name="__CDS_P1_G2__" localSheetId="2">Izvori!$A$9:$G$21</definedName>
    <definedName name="__CDS_P1_G2__" localSheetId="4">'posebni dio'!$A$9:$G$22</definedName>
    <definedName name="__CDS_P1_G2__">ekonomska!$A$9:$G$31</definedName>
    <definedName name="__CDS_P1_G3__" localSheetId="2">Izvori!$A$11:$G$20</definedName>
    <definedName name="__CDS_P1_G3__" localSheetId="4">'posebni dio'!$A$11:$G$21</definedName>
    <definedName name="__CDS_P1_G3__">ekonomska!$A$11:$G$20</definedName>
    <definedName name="__CDS_P1_G4__" localSheetId="2">Izvori!$A$13:$G$19</definedName>
    <definedName name="__CDS_P1_G4__" localSheetId="4">'posebni dio'!$A$13:$G$20</definedName>
    <definedName name="__CDS_P1_G4__">ekonomska!$A$13:$G$19</definedName>
    <definedName name="__CDS_P1_G5__" localSheetId="2">Izvori!$A$15:$G$18</definedName>
    <definedName name="__CDS_P1_G5__" localSheetId="4">'posebni dio'!$A$15:$G$19</definedName>
    <definedName name="__CDS_P1_G5__">ekonomska!$A$15:$G$18</definedName>
    <definedName name="__CDS_P1_G6__" localSheetId="2">Izvori!$A$17:$G$17</definedName>
    <definedName name="__CDS_P1_G6__" localSheetId="4">'posebni dio'!$A$17:$G$17</definedName>
    <definedName name="__CDS_P1_G6__">ekonomska!$A$17:$G$17</definedName>
    <definedName name="__CDS_T2_G1__" localSheetId="2">Izvori!#REF!</definedName>
    <definedName name="__CDS_T2_G1__" localSheetId="4">'posebni dio'!#REF!</definedName>
    <definedName name="__CDS_T2_G1__">ekonomska!#REF!</definedName>
    <definedName name="__CDS_T3_G1__" localSheetId="2">Izvori!#REF!</definedName>
    <definedName name="__CDS_T3_G1__" localSheetId="4">'posebni dio'!#REF!</definedName>
    <definedName name="__CDS_T3_G1__">ekonomska!#REF!</definedName>
    <definedName name="__CDS_T3_G2__" localSheetId="2">Izvori!#REF!</definedName>
    <definedName name="__CDS_T3_G2__" localSheetId="4">'posebni dio'!#REF!</definedName>
    <definedName name="__CDS_T3_G2__">ekonomska!#REF!</definedName>
    <definedName name="__CDS_T3_G3__" localSheetId="2">Izvori!#REF!</definedName>
    <definedName name="__CDS_T3_G3__" localSheetId="4">'posebni dio'!#REF!</definedName>
    <definedName name="__CDS_T3_G3__">ekonomska!#REF!</definedName>
    <definedName name="__CDSG1__" localSheetId="3">funkcijska!$A$7:$G$31</definedName>
    <definedName name="__CDSG1__" localSheetId="2">Izvori!$A$77:$G$101</definedName>
    <definedName name="__CDSG1__" localSheetId="4">'posebni dio'!$A$122:$G$520</definedName>
    <definedName name="__CDSG1__">ekonomska!$A$110:$G$315</definedName>
    <definedName name="__CDSG2__" localSheetId="3">funkcijska!$A$9:$G$30</definedName>
    <definedName name="__CDSG2__" localSheetId="2">Izvori!$A$79:$G$100</definedName>
    <definedName name="__CDSG2__" localSheetId="4">'posebni dio'!$A$124:$G$519</definedName>
    <definedName name="__CDSG2__">ekonomska!$A$112:$G$173</definedName>
    <definedName name="__CDSG3__" localSheetId="3">funkcijska!$A$11:$G$29</definedName>
    <definedName name="__CDSG3__" localSheetId="2">Izvori!$A$81:$G$99</definedName>
    <definedName name="__CDSG3__" localSheetId="4">'posebni dio'!$A$126:$G$252</definedName>
    <definedName name="__CDSG3__">ekonomska!$A$114:$G$134</definedName>
    <definedName name="__CDSG4__" localSheetId="3">funkcijska!$A$13:$G$28</definedName>
    <definedName name="__CDSG4__" localSheetId="2">Izvori!$A$83:$G$98</definedName>
    <definedName name="__CDSG4__" localSheetId="4">'posebni dio'!$A$128:$G$251</definedName>
    <definedName name="__CDSG4__">ekonomska!$A$116:$G$133</definedName>
    <definedName name="__CDSG5__" localSheetId="3">funkcijska!$A$15:$G$27</definedName>
    <definedName name="__CDSG5__" localSheetId="2">Izvori!$A$85:$G$97</definedName>
    <definedName name="__CDSG5__" localSheetId="4">'posebni dio'!$A$130:$G$189</definedName>
    <definedName name="__CDSG5__">ekonomska!$A$118:$G$132</definedName>
    <definedName name="__CDSG6__" localSheetId="3">funkcijska!$A$17:$G$26</definedName>
    <definedName name="__CDSG6__" localSheetId="2">Izvori!$A$87:$G$96</definedName>
    <definedName name="__CDSG6__" localSheetId="4">'posebni dio'!$A$132:$G$188</definedName>
    <definedName name="__CDSG6__">ekonomska!$A$120:$G$131</definedName>
    <definedName name="__CDSG7__" localSheetId="3">funkcijska!$A$19:$G$25</definedName>
    <definedName name="__CDSG7__" localSheetId="2">Izvori!$A$89:$G$95</definedName>
    <definedName name="__CDSG7__" localSheetId="4">'posebni dio'!$A$134:$G$149</definedName>
    <definedName name="__CDSG7__">ekonomska!$A$122:$G$130</definedName>
    <definedName name="__CDSG8__" localSheetId="3">funkcijska!$A$21:$G$24</definedName>
    <definedName name="__CDSG8__" localSheetId="2">Izvori!$A$91:$G$94</definedName>
    <definedName name="__CDSG8__" localSheetId="4">'posebni dio'!$A$136:$G$140</definedName>
    <definedName name="__CDSG8__">ekonomska!$A$124:$G$129</definedName>
    <definedName name="__CDSG9__" localSheetId="3">funkcijska!$23:$23</definedName>
    <definedName name="__CDSG9__" localSheetId="2">Izvori!$93:$93</definedName>
    <definedName name="__CDSG9__" localSheetId="4">'posebni dio'!$138:$138</definedName>
    <definedName name="__CDSG9__">ekonomska!$126:$126</definedName>
    <definedName name="__CDSNaslov__" localSheetId="3">funkcijska!$A$1:$G$6</definedName>
    <definedName name="__CDSNaslov__" localSheetId="2">Izvori!$A$1:$G$75</definedName>
    <definedName name="__CDSNaslov__" localSheetId="4">'posebni dio'!$A$1:$G$120</definedName>
    <definedName name="__CDSNaslov__">ekonomska!$A$1:$G$108</definedName>
    <definedName name="__CDSNaslov_T2__" localSheetId="3">funkcijska!#REF!</definedName>
    <definedName name="__CDSNaslov_T2__" localSheetId="2">Izvori!#REF!</definedName>
    <definedName name="__CDSNaslov_T2__" localSheetId="4">'posebni dio'!#REF!</definedName>
    <definedName name="__CDSNaslov_T2__">ekonomska!#REF!</definedName>
    <definedName name="__CDSNaslov_T3__" localSheetId="3">funkcijska!#REF!</definedName>
    <definedName name="__CDSNaslov_T3__" localSheetId="2">Izvori!#REF!</definedName>
    <definedName name="__CDSNaslov_T3__" localSheetId="4">'posebni dio'!#REF!</definedName>
    <definedName name="__CDSNaslov_T3__">ekonomska!#REF!</definedName>
    <definedName name="__Main__" localSheetId="3">funkcijska!$A$1:$G$37</definedName>
    <definedName name="__Main__" localSheetId="2">Izvori!$A$1:$G$183</definedName>
    <definedName name="__Main__" localSheetId="4">'posebni dio'!$A$1:$G$534</definedName>
    <definedName name="__Main__">ekonomska!$A$1:$G$436</definedName>
    <definedName name="__S0A_Master_DS__X" localSheetId="0">Sažetak!$A$11:$F$30</definedName>
    <definedName name="__S0A_Naslov_DS__" localSheetId="0">Sažetak!$A$1:$F$10</definedName>
    <definedName name="S0A_RedoviSveuk" localSheetId="0">Sažetak!#REF!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2" i="5" l="1"/>
  <c r="C270" i="5" s="1"/>
  <c r="C255" i="5" s="1"/>
  <c r="E36" i="7"/>
  <c r="E35" i="7"/>
  <c r="E28" i="7"/>
  <c r="E33" i="7"/>
  <c r="E32" i="7"/>
  <c r="E18" i="7"/>
  <c r="E13" i="7"/>
  <c r="D18" i="7"/>
  <c r="D13" i="7"/>
  <c r="C32" i="7"/>
  <c r="C13" i="7"/>
  <c r="C18" i="7"/>
  <c r="D35" i="7"/>
  <c r="C35" i="7"/>
  <c r="D33" i="7"/>
  <c r="C33" i="7"/>
  <c r="D32" i="7"/>
  <c r="D8" i="7"/>
  <c r="C8" i="7"/>
  <c r="C36" i="7" l="1"/>
  <c r="D36" i="7"/>
  <c r="C30" i="6"/>
  <c r="F29" i="6"/>
  <c r="E29" i="6"/>
  <c r="D29" i="6"/>
  <c r="C29" i="6"/>
  <c r="B29" i="6"/>
  <c r="D26" i="6"/>
  <c r="C26" i="6"/>
  <c r="B26" i="6"/>
  <c r="D23" i="6"/>
  <c r="C23" i="6"/>
  <c r="B23" i="6"/>
  <c r="F22" i="6"/>
  <c r="E22" i="6"/>
  <c r="D22" i="6"/>
  <c r="C22" i="6"/>
  <c r="B22" i="6"/>
  <c r="E17" i="6"/>
  <c r="E30" i="6" s="1"/>
  <c r="D17" i="6"/>
  <c r="D30" i="6" s="1"/>
  <c r="C17" i="6"/>
  <c r="B17" i="6"/>
  <c r="B30" i="6" s="1"/>
  <c r="F16" i="6"/>
  <c r="E16" i="6"/>
  <c r="D16" i="6"/>
  <c r="C16" i="6"/>
  <c r="B16" i="6"/>
  <c r="F13" i="6"/>
  <c r="F17" i="6" s="1"/>
  <c r="F30" i="6" s="1"/>
  <c r="E13" i="6"/>
  <c r="D13" i="6"/>
  <c r="C13" i="6"/>
  <c r="B13" i="6"/>
  <c r="D10" i="6"/>
  <c r="C10" i="6"/>
  <c r="B10" i="6"/>
  <c r="C526" i="5" l="1"/>
  <c r="C525" i="5" s="1"/>
  <c r="C524" i="5" s="1"/>
  <c r="C523" i="5" s="1"/>
  <c r="C522" i="5" s="1"/>
  <c r="G510" i="5"/>
  <c r="G508" i="5" s="1"/>
  <c r="G506" i="5" s="1"/>
  <c r="G495" i="5" s="1"/>
  <c r="F510" i="5"/>
  <c r="E510" i="5"/>
  <c r="E508" i="5" s="1"/>
  <c r="E495" i="5" s="1"/>
  <c r="D510" i="5"/>
  <c r="D508" i="5" s="1"/>
  <c r="D506" i="5" s="1"/>
  <c r="C510" i="5"/>
  <c r="C508" i="5" s="1"/>
  <c r="C506" i="5" s="1"/>
  <c r="F508" i="5"/>
  <c r="F506" i="5" s="1"/>
  <c r="F495" i="5" s="1"/>
  <c r="C498" i="5"/>
  <c r="C497" i="5" s="1"/>
  <c r="C495" i="5" s="1"/>
  <c r="D497" i="5"/>
  <c r="G488" i="5"/>
  <c r="G486" i="5" s="1"/>
  <c r="F488" i="5"/>
  <c r="E488" i="5"/>
  <c r="E486" i="5" s="1"/>
  <c r="D488" i="5"/>
  <c r="C488" i="5"/>
  <c r="C486" i="5" s="1"/>
  <c r="F486" i="5"/>
  <c r="D486" i="5"/>
  <c r="G481" i="5"/>
  <c r="F481" i="5"/>
  <c r="E481" i="5"/>
  <c r="D481" i="5"/>
  <c r="D475" i="5" s="1"/>
  <c r="C481" i="5"/>
  <c r="G477" i="5"/>
  <c r="G475" i="5" s="1"/>
  <c r="F477" i="5"/>
  <c r="E477" i="5"/>
  <c r="E475" i="5" s="1"/>
  <c r="D477" i="5"/>
  <c r="C477" i="5"/>
  <c r="C475" i="5" s="1"/>
  <c r="F475" i="5"/>
  <c r="F473" i="5" s="1"/>
  <c r="F471" i="5" s="1"/>
  <c r="G455" i="5"/>
  <c r="F455" i="5"/>
  <c r="E455" i="5"/>
  <c r="E449" i="5" s="1"/>
  <c r="E445" i="5" s="1"/>
  <c r="D455" i="5"/>
  <c r="C455" i="5"/>
  <c r="G451" i="5"/>
  <c r="F451" i="5"/>
  <c r="E451" i="5"/>
  <c r="D451" i="5"/>
  <c r="D449" i="5" s="1"/>
  <c r="D445" i="5" s="1"/>
  <c r="C451" i="5"/>
  <c r="F449" i="5"/>
  <c r="F445" i="5" s="1"/>
  <c r="C449" i="5"/>
  <c r="C445" i="5"/>
  <c r="C401" i="5" s="1"/>
  <c r="G437" i="5"/>
  <c r="F437" i="5"/>
  <c r="E437" i="5"/>
  <c r="D437" i="5"/>
  <c r="C437" i="5"/>
  <c r="G433" i="5"/>
  <c r="F433" i="5"/>
  <c r="F412" i="5" s="1"/>
  <c r="E433" i="5"/>
  <c r="D433" i="5"/>
  <c r="C433" i="5"/>
  <c r="G424" i="5"/>
  <c r="F424" i="5"/>
  <c r="E424" i="5"/>
  <c r="D424" i="5"/>
  <c r="C424" i="5"/>
  <c r="G419" i="5"/>
  <c r="F419" i="5"/>
  <c r="E419" i="5"/>
  <c r="D419" i="5"/>
  <c r="C419" i="5"/>
  <c r="G414" i="5"/>
  <c r="G412" i="5" s="1"/>
  <c r="F414" i="5"/>
  <c r="E414" i="5"/>
  <c r="D414" i="5"/>
  <c r="D412" i="5" s="1"/>
  <c r="C414" i="5"/>
  <c r="C412" i="5"/>
  <c r="G407" i="5"/>
  <c r="G405" i="5" s="1"/>
  <c r="F407" i="5"/>
  <c r="F405" i="5" s="1"/>
  <c r="F403" i="5" s="1"/>
  <c r="E407" i="5"/>
  <c r="E405" i="5" s="1"/>
  <c r="D407" i="5"/>
  <c r="D405" i="5" s="1"/>
  <c r="C407" i="5"/>
  <c r="C405" i="5" s="1"/>
  <c r="G394" i="5"/>
  <c r="F394" i="5"/>
  <c r="E394" i="5"/>
  <c r="D394" i="5"/>
  <c r="C394" i="5"/>
  <c r="G387" i="5"/>
  <c r="F387" i="5"/>
  <c r="E387" i="5"/>
  <c r="D387" i="5"/>
  <c r="C387" i="5"/>
  <c r="F385" i="5"/>
  <c r="E385" i="5"/>
  <c r="C385" i="5"/>
  <c r="G380" i="5"/>
  <c r="F380" i="5"/>
  <c r="E380" i="5"/>
  <c r="E378" i="5" s="1"/>
  <c r="E376" i="5" s="1"/>
  <c r="D380" i="5"/>
  <c r="D378" i="5" s="1"/>
  <c r="C380" i="5"/>
  <c r="C378" i="5" s="1"/>
  <c r="G378" i="5"/>
  <c r="F378" i="5"/>
  <c r="F376" i="5" s="1"/>
  <c r="G369" i="5"/>
  <c r="G367" i="5" s="1"/>
  <c r="F369" i="5"/>
  <c r="F367" i="5" s="1"/>
  <c r="E369" i="5"/>
  <c r="D369" i="5"/>
  <c r="D367" i="5" s="1"/>
  <c r="C369" i="5"/>
  <c r="E367" i="5"/>
  <c r="C367" i="5"/>
  <c r="G357" i="5"/>
  <c r="F357" i="5"/>
  <c r="E357" i="5"/>
  <c r="D357" i="5"/>
  <c r="C357" i="5"/>
  <c r="G353" i="5"/>
  <c r="F353" i="5"/>
  <c r="E353" i="5"/>
  <c r="E325" i="5" s="1"/>
  <c r="D353" i="5"/>
  <c r="C353" i="5"/>
  <c r="G342" i="5"/>
  <c r="F342" i="5"/>
  <c r="E342" i="5"/>
  <c r="D342" i="5"/>
  <c r="C342" i="5"/>
  <c r="G333" i="5"/>
  <c r="F333" i="5"/>
  <c r="E333" i="5"/>
  <c r="D333" i="5"/>
  <c r="C333" i="5"/>
  <c r="G327" i="5"/>
  <c r="F327" i="5"/>
  <c r="E327" i="5"/>
  <c r="D327" i="5"/>
  <c r="C327" i="5"/>
  <c r="G325" i="5"/>
  <c r="C325" i="5"/>
  <c r="G320" i="5"/>
  <c r="F320" i="5"/>
  <c r="E320" i="5"/>
  <c r="D320" i="5"/>
  <c r="C320" i="5"/>
  <c r="G316" i="5"/>
  <c r="F316" i="5"/>
  <c r="E316" i="5"/>
  <c r="D316" i="5"/>
  <c r="C316" i="5"/>
  <c r="G311" i="5"/>
  <c r="F311" i="5"/>
  <c r="F309" i="5" s="1"/>
  <c r="E311" i="5"/>
  <c r="D311" i="5"/>
  <c r="C311" i="5"/>
  <c r="C309" i="5" s="1"/>
  <c r="G309" i="5"/>
  <c r="G287" i="5"/>
  <c r="F287" i="5"/>
  <c r="F282" i="5" s="1"/>
  <c r="E287" i="5"/>
  <c r="D287" i="5"/>
  <c r="D285" i="5" s="1"/>
  <c r="D282" i="5" s="1"/>
  <c r="C287" i="5"/>
  <c r="C285" i="5" s="1"/>
  <c r="G285" i="5"/>
  <c r="F285" i="5"/>
  <c r="E285" i="5"/>
  <c r="E282" i="5" s="1"/>
  <c r="G276" i="5"/>
  <c r="G274" i="5" s="1"/>
  <c r="G272" i="5" s="1"/>
  <c r="F276" i="5"/>
  <c r="E276" i="5"/>
  <c r="D276" i="5"/>
  <c r="C276" i="5"/>
  <c r="C274" i="5" s="1"/>
  <c r="C272" i="5" s="1"/>
  <c r="F274" i="5"/>
  <c r="F272" i="5" s="1"/>
  <c r="E274" i="5"/>
  <c r="E272" i="5" s="1"/>
  <c r="D274" i="5"/>
  <c r="D272" i="5" s="1"/>
  <c r="G263" i="5"/>
  <c r="G261" i="5" s="1"/>
  <c r="G259" i="5" s="1"/>
  <c r="G257" i="5" s="1"/>
  <c r="F263" i="5"/>
  <c r="F261" i="5" s="1"/>
  <c r="F259" i="5" s="1"/>
  <c r="F257" i="5" s="1"/>
  <c r="E263" i="5"/>
  <c r="E261" i="5" s="1"/>
  <c r="E259" i="5" s="1"/>
  <c r="E257" i="5" s="1"/>
  <c r="D263" i="5"/>
  <c r="D261" i="5" s="1"/>
  <c r="D259" i="5" s="1"/>
  <c r="D257" i="5" s="1"/>
  <c r="C263" i="5"/>
  <c r="C261" i="5" s="1"/>
  <c r="C259" i="5" s="1"/>
  <c r="C257" i="5" s="1"/>
  <c r="G244" i="5"/>
  <c r="G242" i="5" s="1"/>
  <c r="F244" i="5"/>
  <c r="E244" i="5"/>
  <c r="D244" i="5"/>
  <c r="D242" i="5" s="1"/>
  <c r="C244" i="5"/>
  <c r="C242" i="5" s="1"/>
  <c r="F242" i="5"/>
  <c r="E242" i="5"/>
  <c r="G232" i="5"/>
  <c r="F232" i="5"/>
  <c r="E232" i="5"/>
  <c r="E230" i="5" s="1"/>
  <c r="D232" i="5"/>
  <c r="D230" i="5" s="1"/>
  <c r="C232" i="5"/>
  <c r="G230" i="5"/>
  <c r="G226" i="5" s="1"/>
  <c r="F230" i="5"/>
  <c r="C230" i="5"/>
  <c r="C226" i="5" s="1"/>
  <c r="G220" i="5"/>
  <c r="F220" i="5"/>
  <c r="E220" i="5"/>
  <c r="D220" i="5"/>
  <c r="C220" i="5"/>
  <c r="G216" i="5"/>
  <c r="F216" i="5"/>
  <c r="E216" i="5"/>
  <c r="D216" i="5"/>
  <c r="C216" i="5"/>
  <c r="G207" i="5"/>
  <c r="F207" i="5"/>
  <c r="E207" i="5"/>
  <c r="D207" i="5"/>
  <c r="C207" i="5"/>
  <c r="G201" i="5"/>
  <c r="F201" i="5"/>
  <c r="E201" i="5"/>
  <c r="D201" i="5"/>
  <c r="C201" i="5"/>
  <c r="C194" i="5" s="1"/>
  <c r="C192" i="5" s="1"/>
  <c r="C190" i="5" s="1"/>
  <c r="G196" i="5"/>
  <c r="F196" i="5"/>
  <c r="E196" i="5"/>
  <c r="E194" i="5" s="1"/>
  <c r="E192" i="5" s="1"/>
  <c r="D196" i="5"/>
  <c r="C196" i="5"/>
  <c r="G183" i="5"/>
  <c r="G181" i="5" s="1"/>
  <c r="F183" i="5"/>
  <c r="F181" i="5" s="1"/>
  <c r="E183" i="5"/>
  <c r="E181" i="5" s="1"/>
  <c r="D183" i="5"/>
  <c r="D181" i="5" s="1"/>
  <c r="C183" i="5"/>
  <c r="C181" i="5" s="1"/>
  <c r="G175" i="5"/>
  <c r="F175" i="5"/>
  <c r="E175" i="5"/>
  <c r="D175" i="5"/>
  <c r="C175" i="5"/>
  <c r="G165" i="5"/>
  <c r="F165" i="5"/>
  <c r="E165" i="5"/>
  <c r="D165" i="5"/>
  <c r="C165" i="5"/>
  <c r="G158" i="5"/>
  <c r="F158" i="5"/>
  <c r="E158" i="5"/>
  <c r="D158" i="5"/>
  <c r="C158" i="5"/>
  <c r="G152" i="5"/>
  <c r="G150" i="5" s="1"/>
  <c r="F152" i="5"/>
  <c r="E152" i="5"/>
  <c r="D152" i="5"/>
  <c r="D150" i="5" s="1"/>
  <c r="C152" i="5"/>
  <c r="C150" i="5"/>
  <c r="G145" i="5"/>
  <c r="F145" i="5"/>
  <c r="E145" i="5"/>
  <c r="D145" i="5"/>
  <c r="C145" i="5"/>
  <c r="G141" i="5"/>
  <c r="F141" i="5"/>
  <c r="E141" i="5"/>
  <c r="D141" i="5"/>
  <c r="C141" i="5"/>
  <c r="G136" i="5"/>
  <c r="F136" i="5"/>
  <c r="F134" i="5" s="1"/>
  <c r="E136" i="5"/>
  <c r="D136" i="5"/>
  <c r="C136" i="5"/>
  <c r="C134" i="5"/>
  <c r="G121" i="5"/>
  <c r="F121" i="5"/>
  <c r="E121" i="5"/>
  <c r="D121" i="5"/>
  <c r="C121" i="5"/>
  <c r="A121" i="5"/>
  <c r="C117" i="5"/>
  <c r="C114" i="5"/>
  <c r="G104" i="5"/>
  <c r="G102" i="5" s="1"/>
  <c r="G100" i="5" s="1"/>
  <c r="F104" i="5"/>
  <c r="F102" i="5" s="1"/>
  <c r="F100" i="5" s="1"/>
  <c r="E104" i="5"/>
  <c r="E102" i="5" s="1"/>
  <c r="E100" i="5" s="1"/>
  <c r="D104" i="5"/>
  <c r="D102" i="5" s="1"/>
  <c r="D100" i="5" s="1"/>
  <c r="C104" i="5"/>
  <c r="C102" i="5"/>
  <c r="C100" i="5" s="1"/>
  <c r="G94" i="5"/>
  <c r="F94" i="5"/>
  <c r="F92" i="5" s="1"/>
  <c r="F90" i="5" s="1"/>
  <c r="F88" i="5" s="1"/>
  <c r="F86" i="5" s="1"/>
  <c r="E94" i="5"/>
  <c r="E92" i="5" s="1"/>
  <c r="E90" i="5" s="1"/>
  <c r="D94" i="5"/>
  <c r="C94" i="5"/>
  <c r="C92" i="5" s="1"/>
  <c r="C90" i="5" s="1"/>
  <c r="G92" i="5"/>
  <c r="G90" i="5" s="1"/>
  <c r="G88" i="5" s="1"/>
  <c r="G86" i="5" s="1"/>
  <c r="D92" i="5"/>
  <c r="D90" i="5" s="1"/>
  <c r="G78" i="5"/>
  <c r="G76" i="5" s="1"/>
  <c r="G74" i="5" s="1"/>
  <c r="G72" i="5" s="1"/>
  <c r="F78" i="5"/>
  <c r="F76" i="5" s="1"/>
  <c r="F74" i="5" s="1"/>
  <c r="F72" i="5" s="1"/>
  <c r="E78" i="5"/>
  <c r="D78" i="5"/>
  <c r="D76" i="5" s="1"/>
  <c r="D74" i="5" s="1"/>
  <c r="D72" i="5" s="1"/>
  <c r="C78" i="5"/>
  <c r="E76" i="5"/>
  <c r="C76" i="5"/>
  <c r="C74" i="5" s="1"/>
  <c r="C72" i="5" s="1"/>
  <c r="E74" i="5"/>
  <c r="E72" i="5" s="1"/>
  <c r="G62" i="5"/>
  <c r="F62" i="5"/>
  <c r="F60" i="5" s="1"/>
  <c r="F58" i="5" s="1"/>
  <c r="F56" i="5" s="1"/>
  <c r="E62" i="5"/>
  <c r="D62" i="5"/>
  <c r="D60" i="5" s="1"/>
  <c r="D58" i="5" s="1"/>
  <c r="D56" i="5" s="1"/>
  <c r="C62" i="5"/>
  <c r="C60" i="5" s="1"/>
  <c r="C58" i="5" s="1"/>
  <c r="C56" i="5" s="1"/>
  <c r="G60" i="5"/>
  <c r="G58" i="5" s="1"/>
  <c r="G56" i="5" s="1"/>
  <c r="E60" i="5"/>
  <c r="E58" i="5" s="1"/>
  <c r="E56" i="5" s="1"/>
  <c r="G49" i="5"/>
  <c r="G47" i="5" s="1"/>
  <c r="G45" i="5" s="1"/>
  <c r="G43" i="5" s="1"/>
  <c r="F49" i="5"/>
  <c r="F47" i="5" s="1"/>
  <c r="F45" i="5" s="1"/>
  <c r="F43" i="5" s="1"/>
  <c r="F41" i="5" s="1"/>
  <c r="E49" i="5"/>
  <c r="E47" i="5" s="1"/>
  <c r="E45" i="5" s="1"/>
  <c r="E43" i="5" s="1"/>
  <c r="D49" i="5"/>
  <c r="D47" i="5" s="1"/>
  <c r="D45" i="5" s="1"/>
  <c r="D43" i="5" s="1"/>
  <c r="C49" i="5"/>
  <c r="C47" i="5" s="1"/>
  <c r="C45" i="5" s="1"/>
  <c r="C43" i="5" s="1"/>
  <c r="G32" i="5"/>
  <c r="G30" i="5" s="1"/>
  <c r="G28" i="5" s="1"/>
  <c r="G26" i="5" s="1"/>
  <c r="G24" i="5" s="1"/>
  <c r="F32" i="5"/>
  <c r="F30" i="5" s="1"/>
  <c r="F28" i="5" s="1"/>
  <c r="F26" i="5" s="1"/>
  <c r="F24" i="5" s="1"/>
  <c r="E32" i="5"/>
  <c r="E30" i="5" s="1"/>
  <c r="E28" i="5" s="1"/>
  <c r="E26" i="5" s="1"/>
  <c r="E24" i="5" s="1"/>
  <c r="D32" i="5"/>
  <c r="C32" i="5"/>
  <c r="C30" i="5" s="1"/>
  <c r="C28" i="5" s="1"/>
  <c r="C26" i="5" s="1"/>
  <c r="C24" i="5" s="1"/>
  <c r="D30" i="5"/>
  <c r="D28" i="5" s="1"/>
  <c r="D26" i="5" s="1"/>
  <c r="D24" i="5" s="1"/>
  <c r="G15" i="5"/>
  <c r="G13" i="5" s="1"/>
  <c r="G11" i="5" s="1"/>
  <c r="G9" i="5" s="1"/>
  <c r="G7" i="5" s="1"/>
  <c r="F15" i="5"/>
  <c r="F13" i="5" s="1"/>
  <c r="F11" i="5" s="1"/>
  <c r="F9" i="5" s="1"/>
  <c r="F7" i="5" s="1"/>
  <c r="E15" i="5"/>
  <c r="D15" i="5"/>
  <c r="D13" i="5" s="1"/>
  <c r="D11" i="5" s="1"/>
  <c r="D9" i="5" s="1"/>
  <c r="D7" i="5" s="1"/>
  <c r="C15" i="5"/>
  <c r="C13" i="5" s="1"/>
  <c r="C11" i="5" s="1"/>
  <c r="C9" i="5" s="1"/>
  <c r="C7" i="5" s="1"/>
  <c r="E13" i="5"/>
  <c r="E11" i="5" s="1"/>
  <c r="E9" i="5" s="1"/>
  <c r="E7" i="5" s="1"/>
  <c r="C179" i="4"/>
  <c r="G166" i="4"/>
  <c r="F166" i="4"/>
  <c r="F164" i="4" s="1"/>
  <c r="F162" i="4" s="1"/>
  <c r="F160" i="4" s="1"/>
  <c r="F158" i="4" s="1"/>
  <c r="F156" i="4" s="1"/>
  <c r="F154" i="4" s="1"/>
  <c r="F152" i="4" s="1"/>
  <c r="E166" i="4"/>
  <c r="D166" i="4"/>
  <c r="C166" i="4"/>
  <c r="G164" i="4"/>
  <c r="G162" i="4" s="1"/>
  <c r="G160" i="4" s="1"/>
  <c r="G158" i="4" s="1"/>
  <c r="G156" i="4" s="1"/>
  <c r="G154" i="4" s="1"/>
  <c r="G152" i="4" s="1"/>
  <c r="E164" i="4"/>
  <c r="D164" i="4"/>
  <c r="C164" i="4"/>
  <c r="C162" i="4" s="1"/>
  <c r="C160" i="4" s="1"/>
  <c r="C158" i="4" s="1"/>
  <c r="C156" i="4" s="1"/>
  <c r="C154" i="4" s="1"/>
  <c r="C152" i="4" s="1"/>
  <c r="E162" i="4"/>
  <c r="D162" i="4"/>
  <c r="D160" i="4" s="1"/>
  <c r="D158" i="4" s="1"/>
  <c r="D156" i="4" s="1"/>
  <c r="D154" i="4" s="1"/>
  <c r="D152" i="4" s="1"/>
  <c r="E160" i="4"/>
  <c r="E158" i="4" s="1"/>
  <c r="E156" i="4" s="1"/>
  <c r="E154" i="4" s="1"/>
  <c r="E152" i="4" s="1"/>
  <c r="G141" i="4"/>
  <c r="F141" i="4"/>
  <c r="F139" i="4" s="1"/>
  <c r="F137" i="4" s="1"/>
  <c r="F135" i="4" s="1"/>
  <c r="F133" i="4" s="1"/>
  <c r="F131" i="4" s="1"/>
  <c r="F129" i="4" s="1"/>
  <c r="F127" i="4" s="1"/>
  <c r="E141" i="4"/>
  <c r="D141" i="4"/>
  <c r="C141" i="4"/>
  <c r="G139" i="4"/>
  <c r="G137" i="4" s="1"/>
  <c r="G135" i="4" s="1"/>
  <c r="G133" i="4" s="1"/>
  <c r="G131" i="4" s="1"/>
  <c r="G129" i="4" s="1"/>
  <c r="G127" i="4" s="1"/>
  <c r="E139" i="4"/>
  <c r="D139" i="4"/>
  <c r="C139" i="4"/>
  <c r="C137" i="4" s="1"/>
  <c r="C135" i="4" s="1"/>
  <c r="C133" i="4" s="1"/>
  <c r="C131" i="4" s="1"/>
  <c r="C129" i="4" s="1"/>
  <c r="C127" i="4" s="1"/>
  <c r="E137" i="4"/>
  <c r="D137" i="4"/>
  <c r="D135" i="4" s="1"/>
  <c r="D133" i="4" s="1"/>
  <c r="D131" i="4" s="1"/>
  <c r="D129" i="4" s="1"/>
  <c r="D127" i="4" s="1"/>
  <c r="E135" i="4"/>
  <c r="E133" i="4" s="1"/>
  <c r="E131" i="4" s="1"/>
  <c r="E129" i="4" s="1"/>
  <c r="E127" i="4" s="1"/>
  <c r="G116" i="4"/>
  <c r="F116" i="4"/>
  <c r="F114" i="4" s="1"/>
  <c r="F112" i="4" s="1"/>
  <c r="F110" i="4" s="1"/>
  <c r="F108" i="4" s="1"/>
  <c r="F106" i="4" s="1"/>
  <c r="F104" i="4" s="1"/>
  <c r="F102" i="4" s="1"/>
  <c r="F179" i="4" s="1"/>
  <c r="E116" i="4"/>
  <c r="D116" i="4"/>
  <c r="C116" i="4"/>
  <c r="G114" i="4"/>
  <c r="G112" i="4" s="1"/>
  <c r="G110" i="4" s="1"/>
  <c r="G108" i="4" s="1"/>
  <c r="G106" i="4" s="1"/>
  <c r="G104" i="4" s="1"/>
  <c r="G102" i="4" s="1"/>
  <c r="G179" i="4" s="1"/>
  <c r="E114" i="4"/>
  <c r="D114" i="4"/>
  <c r="C114" i="4"/>
  <c r="C112" i="4" s="1"/>
  <c r="C110" i="4" s="1"/>
  <c r="C108" i="4" s="1"/>
  <c r="C106" i="4" s="1"/>
  <c r="C104" i="4" s="1"/>
  <c r="C102" i="4" s="1"/>
  <c r="E112" i="4"/>
  <c r="D112" i="4"/>
  <c r="D110" i="4" s="1"/>
  <c r="D108" i="4" s="1"/>
  <c r="D106" i="4" s="1"/>
  <c r="D104" i="4" s="1"/>
  <c r="D102" i="4" s="1"/>
  <c r="E110" i="4"/>
  <c r="E108" i="4" s="1"/>
  <c r="E106" i="4" s="1"/>
  <c r="E104" i="4" s="1"/>
  <c r="E102" i="4" s="1"/>
  <c r="G91" i="4"/>
  <c r="F91" i="4"/>
  <c r="F89" i="4" s="1"/>
  <c r="F87" i="4" s="1"/>
  <c r="F85" i="4" s="1"/>
  <c r="F83" i="4" s="1"/>
  <c r="F81" i="4" s="1"/>
  <c r="F79" i="4" s="1"/>
  <c r="F77" i="4" s="1"/>
  <c r="E91" i="4"/>
  <c r="D91" i="4"/>
  <c r="C91" i="4"/>
  <c r="G89" i="4"/>
  <c r="G87" i="4" s="1"/>
  <c r="G85" i="4" s="1"/>
  <c r="G83" i="4" s="1"/>
  <c r="G81" i="4" s="1"/>
  <c r="G79" i="4" s="1"/>
  <c r="G77" i="4" s="1"/>
  <c r="E89" i="4"/>
  <c r="D89" i="4"/>
  <c r="C89" i="4"/>
  <c r="C87" i="4" s="1"/>
  <c r="C85" i="4" s="1"/>
  <c r="C83" i="4" s="1"/>
  <c r="C81" i="4" s="1"/>
  <c r="C79" i="4" s="1"/>
  <c r="C77" i="4" s="1"/>
  <c r="E87" i="4"/>
  <c r="D87" i="4"/>
  <c r="D85" i="4" s="1"/>
  <c r="D83" i="4" s="1"/>
  <c r="D81" i="4" s="1"/>
  <c r="D79" i="4" s="1"/>
  <c r="D77" i="4" s="1"/>
  <c r="E85" i="4"/>
  <c r="E83" i="4" s="1"/>
  <c r="E81" i="4" s="1"/>
  <c r="E79" i="4" s="1"/>
  <c r="E77" i="4" s="1"/>
  <c r="G76" i="4"/>
  <c r="F76" i="4"/>
  <c r="E76" i="4"/>
  <c r="D76" i="4"/>
  <c r="C76" i="4"/>
  <c r="A76" i="4"/>
  <c r="C74" i="4"/>
  <c r="G63" i="4"/>
  <c r="F63" i="4"/>
  <c r="E63" i="4"/>
  <c r="E61" i="4" s="1"/>
  <c r="E59" i="4" s="1"/>
  <c r="E57" i="4" s="1"/>
  <c r="E55" i="4" s="1"/>
  <c r="D63" i="4"/>
  <c r="D61" i="4" s="1"/>
  <c r="D59" i="4" s="1"/>
  <c r="D57" i="4" s="1"/>
  <c r="D55" i="4" s="1"/>
  <c r="C63" i="4"/>
  <c r="G61" i="4"/>
  <c r="F61" i="4"/>
  <c r="F59" i="4" s="1"/>
  <c r="F57" i="4" s="1"/>
  <c r="F55" i="4" s="1"/>
  <c r="C61" i="4"/>
  <c r="G59" i="4"/>
  <c r="G57" i="4" s="1"/>
  <c r="G55" i="4" s="1"/>
  <c r="C59" i="4"/>
  <c r="C57" i="4" s="1"/>
  <c r="C55" i="4" s="1"/>
  <c r="G47" i="4"/>
  <c r="F47" i="4"/>
  <c r="F45" i="4" s="1"/>
  <c r="F43" i="4" s="1"/>
  <c r="F41" i="4" s="1"/>
  <c r="F39" i="4" s="1"/>
  <c r="E47" i="4"/>
  <c r="E45" i="4" s="1"/>
  <c r="E43" i="4" s="1"/>
  <c r="E41" i="4" s="1"/>
  <c r="E39" i="4" s="1"/>
  <c r="D47" i="4"/>
  <c r="C47" i="4"/>
  <c r="G45" i="4"/>
  <c r="G43" i="4" s="1"/>
  <c r="G41" i="4" s="1"/>
  <c r="G39" i="4" s="1"/>
  <c r="D45" i="4"/>
  <c r="C45" i="4"/>
  <c r="C43" i="4" s="1"/>
  <c r="C41" i="4" s="1"/>
  <c r="C39" i="4" s="1"/>
  <c r="D43" i="4"/>
  <c r="D41" i="4" s="1"/>
  <c r="D39" i="4" s="1"/>
  <c r="G31" i="4"/>
  <c r="G29" i="4" s="1"/>
  <c r="G27" i="4" s="1"/>
  <c r="G25" i="4" s="1"/>
  <c r="G23" i="4" s="1"/>
  <c r="F31" i="4"/>
  <c r="F29" i="4" s="1"/>
  <c r="F27" i="4" s="1"/>
  <c r="F25" i="4" s="1"/>
  <c r="F23" i="4" s="1"/>
  <c r="E31" i="4"/>
  <c r="D31" i="4"/>
  <c r="C31" i="4"/>
  <c r="C29" i="4" s="1"/>
  <c r="C27" i="4" s="1"/>
  <c r="C25" i="4" s="1"/>
  <c r="C23" i="4" s="1"/>
  <c r="E29" i="4"/>
  <c r="D29" i="4"/>
  <c r="D27" i="4" s="1"/>
  <c r="D25" i="4" s="1"/>
  <c r="D23" i="4" s="1"/>
  <c r="E27" i="4"/>
  <c r="E25" i="4" s="1"/>
  <c r="E23" i="4" s="1"/>
  <c r="E74" i="4" s="1"/>
  <c r="G15" i="4"/>
  <c r="G13" i="4" s="1"/>
  <c r="G11" i="4" s="1"/>
  <c r="G9" i="4" s="1"/>
  <c r="G7" i="4" s="1"/>
  <c r="F15" i="4"/>
  <c r="E15" i="4"/>
  <c r="D15" i="4"/>
  <c r="D13" i="4" s="1"/>
  <c r="D11" i="4" s="1"/>
  <c r="D9" i="4" s="1"/>
  <c r="D7" i="4" s="1"/>
  <c r="C15" i="4"/>
  <c r="C13" i="4" s="1"/>
  <c r="C11" i="4" s="1"/>
  <c r="C9" i="4" s="1"/>
  <c r="C7" i="4" s="1"/>
  <c r="F13" i="4"/>
  <c r="E13" i="4"/>
  <c r="E11" i="4" s="1"/>
  <c r="E9" i="4" s="1"/>
  <c r="E7" i="4" s="1"/>
  <c r="F11" i="4"/>
  <c r="F9" i="4" s="1"/>
  <c r="F7" i="4" s="1"/>
  <c r="F15" i="3"/>
  <c r="F13" i="3" s="1"/>
  <c r="F11" i="3" s="1"/>
  <c r="F9" i="3" s="1"/>
  <c r="F7" i="3" s="1"/>
  <c r="F17" i="3"/>
  <c r="D19" i="3"/>
  <c r="D17" i="3" s="1"/>
  <c r="D15" i="3" s="1"/>
  <c r="D13" i="3" s="1"/>
  <c r="D11" i="3" s="1"/>
  <c r="D9" i="3" s="1"/>
  <c r="D7" i="3" s="1"/>
  <c r="E19" i="3"/>
  <c r="E17" i="3" s="1"/>
  <c r="E15" i="3" s="1"/>
  <c r="E13" i="3" s="1"/>
  <c r="E11" i="3" s="1"/>
  <c r="E9" i="3" s="1"/>
  <c r="E7" i="3" s="1"/>
  <c r="F19" i="3"/>
  <c r="C21" i="3"/>
  <c r="C19" i="3" s="1"/>
  <c r="C17" i="3" s="1"/>
  <c r="C15" i="3" s="1"/>
  <c r="C13" i="3" s="1"/>
  <c r="C11" i="3" s="1"/>
  <c r="C9" i="3" s="1"/>
  <c r="C7" i="3" s="1"/>
  <c r="D21" i="3"/>
  <c r="E21" i="3"/>
  <c r="F21" i="3"/>
  <c r="G21" i="3"/>
  <c r="G19" i="3" s="1"/>
  <c r="G17" i="3" s="1"/>
  <c r="G15" i="3" s="1"/>
  <c r="G13" i="3" s="1"/>
  <c r="G11" i="3" s="1"/>
  <c r="G9" i="3" s="1"/>
  <c r="G7" i="3" s="1"/>
  <c r="C33" i="3"/>
  <c r="D33" i="3"/>
  <c r="E33" i="3"/>
  <c r="F33" i="3"/>
  <c r="G33" i="3"/>
  <c r="G420" i="2"/>
  <c r="F420" i="2"/>
  <c r="E420" i="2"/>
  <c r="E418" i="2" s="1"/>
  <c r="E416" i="2" s="1"/>
  <c r="E414" i="2" s="1"/>
  <c r="E412" i="2" s="1"/>
  <c r="E410" i="2" s="1"/>
  <c r="E408" i="2" s="1"/>
  <c r="D420" i="2"/>
  <c r="D418" i="2" s="1"/>
  <c r="D416" i="2" s="1"/>
  <c r="D414" i="2" s="1"/>
  <c r="D412" i="2" s="1"/>
  <c r="D410" i="2" s="1"/>
  <c r="D408" i="2" s="1"/>
  <c r="C420" i="2"/>
  <c r="C418" i="2" s="1"/>
  <c r="C416" i="2" s="1"/>
  <c r="C414" i="2" s="1"/>
  <c r="C412" i="2" s="1"/>
  <c r="C410" i="2" s="1"/>
  <c r="C408" i="2" s="1"/>
  <c r="G418" i="2"/>
  <c r="G416" i="2" s="1"/>
  <c r="G414" i="2" s="1"/>
  <c r="G412" i="2" s="1"/>
  <c r="G410" i="2" s="1"/>
  <c r="G408" i="2" s="1"/>
  <c r="F418" i="2"/>
  <c r="F416" i="2"/>
  <c r="F414" i="2" s="1"/>
  <c r="F412" i="2" s="1"/>
  <c r="F410" i="2" s="1"/>
  <c r="F408" i="2" s="1"/>
  <c r="G398" i="2"/>
  <c r="G396" i="2" s="1"/>
  <c r="G394" i="2" s="1"/>
  <c r="G392" i="2" s="1"/>
  <c r="G390" i="2" s="1"/>
  <c r="G388" i="2" s="1"/>
  <c r="F398" i="2"/>
  <c r="F396" i="2" s="1"/>
  <c r="F394" i="2" s="1"/>
  <c r="F392" i="2" s="1"/>
  <c r="F390" i="2" s="1"/>
  <c r="F388" i="2" s="1"/>
  <c r="E398" i="2"/>
  <c r="E396" i="2" s="1"/>
  <c r="E394" i="2" s="1"/>
  <c r="E392" i="2" s="1"/>
  <c r="E390" i="2" s="1"/>
  <c r="E388" i="2" s="1"/>
  <c r="E342" i="2" s="1"/>
  <c r="D398" i="2"/>
  <c r="C398" i="2"/>
  <c r="C396" i="2" s="1"/>
  <c r="C394" i="2" s="1"/>
  <c r="C392" i="2" s="1"/>
  <c r="C390" i="2" s="1"/>
  <c r="C388" i="2" s="1"/>
  <c r="D396" i="2"/>
  <c r="D394" i="2" s="1"/>
  <c r="D392" i="2" s="1"/>
  <c r="D390" i="2" s="1"/>
  <c r="D388" i="2" s="1"/>
  <c r="G373" i="2"/>
  <c r="F373" i="2"/>
  <c r="F371" i="2" s="1"/>
  <c r="F369" i="2" s="1"/>
  <c r="F367" i="2" s="1"/>
  <c r="F365" i="2" s="1"/>
  <c r="F363" i="2" s="1"/>
  <c r="E373" i="2"/>
  <c r="E371" i="2" s="1"/>
  <c r="E369" i="2" s="1"/>
  <c r="E367" i="2" s="1"/>
  <c r="E365" i="2" s="1"/>
  <c r="D373" i="2"/>
  <c r="D371" i="2" s="1"/>
  <c r="D369" i="2" s="1"/>
  <c r="D367" i="2" s="1"/>
  <c r="D365" i="2" s="1"/>
  <c r="D363" i="2" s="1"/>
  <c r="C373" i="2"/>
  <c r="C371" i="2" s="1"/>
  <c r="C369" i="2" s="1"/>
  <c r="C367" i="2" s="1"/>
  <c r="C365" i="2" s="1"/>
  <c r="C363" i="2" s="1"/>
  <c r="G371" i="2"/>
  <c r="G369" i="2"/>
  <c r="G367" i="2" s="1"/>
  <c r="G365" i="2" s="1"/>
  <c r="G363" i="2" s="1"/>
  <c r="E363" i="2"/>
  <c r="G354" i="2"/>
  <c r="G352" i="2" s="1"/>
  <c r="G350" i="2" s="1"/>
  <c r="G348" i="2" s="1"/>
  <c r="G346" i="2" s="1"/>
  <c r="G344" i="2" s="1"/>
  <c r="F354" i="2"/>
  <c r="E354" i="2"/>
  <c r="D354" i="2"/>
  <c r="D352" i="2" s="1"/>
  <c r="D350" i="2" s="1"/>
  <c r="D348" i="2" s="1"/>
  <c r="D346" i="2" s="1"/>
  <c r="D344" i="2" s="1"/>
  <c r="D342" i="2" s="1"/>
  <c r="C354" i="2"/>
  <c r="C352" i="2" s="1"/>
  <c r="C350" i="2" s="1"/>
  <c r="C348" i="2" s="1"/>
  <c r="C346" i="2" s="1"/>
  <c r="C344" i="2" s="1"/>
  <c r="C342" i="2" s="1"/>
  <c r="F352" i="2"/>
  <c r="F350" i="2" s="1"/>
  <c r="F348" i="2" s="1"/>
  <c r="F346" i="2" s="1"/>
  <c r="F344" i="2" s="1"/>
  <c r="E352" i="2"/>
  <c r="E350" i="2"/>
  <c r="E348" i="2" s="1"/>
  <c r="E346" i="2" s="1"/>
  <c r="E344" i="2" s="1"/>
  <c r="G331" i="2"/>
  <c r="G329" i="2" s="1"/>
  <c r="G327" i="2" s="1"/>
  <c r="G325" i="2" s="1"/>
  <c r="G323" i="2" s="1"/>
  <c r="G321" i="2" s="1"/>
  <c r="G319" i="2" s="1"/>
  <c r="F331" i="2"/>
  <c r="F329" i="2" s="1"/>
  <c r="F327" i="2" s="1"/>
  <c r="F325" i="2" s="1"/>
  <c r="F323" i="2" s="1"/>
  <c r="F321" i="2" s="1"/>
  <c r="F319" i="2" s="1"/>
  <c r="E331" i="2"/>
  <c r="E329" i="2" s="1"/>
  <c r="E327" i="2" s="1"/>
  <c r="E325" i="2" s="1"/>
  <c r="E323" i="2" s="1"/>
  <c r="E321" i="2" s="1"/>
  <c r="E319" i="2" s="1"/>
  <c r="E317" i="2" s="1"/>
  <c r="D331" i="2"/>
  <c r="D329" i="2" s="1"/>
  <c r="D327" i="2" s="1"/>
  <c r="D325" i="2" s="1"/>
  <c r="D323" i="2" s="1"/>
  <c r="D321" i="2" s="1"/>
  <c r="D319" i="2" s="1"/>
  <c r="D317" i="2" s="1"/>
  <c r="C331" i="2"/>
  <c r="C329" i="2"/>
  <c r="C327" i="2" s="1"/>
  <c r="C325" i="2" s="1"/>
  <c r="C323" i="2" s="1"/>
  <c r="C321" i="2"/>
  <c r="C319" i="2" s="1"/>
  <c r="G304" i="2"/>
  <c r="G302" i="2" s="1"/>
  <c r="G300" i="2" s="1"/>
  <c r="G298" i="2" s="1"/>
  <c r="G296" i="2" s="1"/>
  <c r="G294" i="2" s="1"/>
  <c r="G292" i="2" s="1"/>
  <c r="F304" i="2"/>
  <c r="F302" i="2" s="1"/>
  <c r="F300" i="2" s="1"/>
  <c r="F298" i="2" s="1"/>
  <c r="F296" i="2" s="1"/>
  <c r="F294" i="2" s="1"/>
  <c r="F292" i="2" s="1"/>
  <c r="E304" i="2"/>
  <c r="D304" i="2"/>
  <c r="D302" i="2" s="1"/>
  <c r="D300" i="2" s="1"/>
  <c r="D298" i="2" s="1"/>
  <c r="D296" i="2" s="1"/>
  <c r="D294" i="2" s="1"/>
  <c r="D292" i="2" s="1"/>
  <c r="C304" i="2"/>
  <c r="E302" i="2"/>
  <c r="C302" i="2"/>
  <c r="C300" i="2" s="1"/>
  <c r="C298" i="2" s="1"/>
  <c r="C296" i="2" s="1"/>
  <c r="C294" i="2" s="1"/>
  <c r="C292" i="2" s="1"/>
  <c r="E300" i="2"/>
  <c r="E298" i="2"/>
  <c r="E296" i="2" s="1"/>
  <c r="E294" i="2" s="1"/>
  <c r="E292" i="2" s="1"/>
  <c r="G277" i="2"/>
  <c r="G275" i="2" s="1"/>
  <c r="G273" i="2" s="1"/>
  <c r="G271" i="2" s="1"/>
  <c r="G269" i="2" s="1"/>
  <c r="G267" i="2" s="1"/>
  <c r="F277" i="2"/>
  <c r="E277" i="2"/>
  <c r="E275" i="2" s="1"/>
  <c r="E273" i="2" s="1"/>
  <c r="E271" i="2" s="1"/>
  <c r="E269" i="2" s="1"/>
  <c r="E267" i="2" s="1"/>
  <c r="D277" i="2"/>
  <c r="C277" i="2"/>
  <c r="F275" i="2"/>
  <c r="F273" i="2" s="1"/>
  <c r="F271" i="2" s="1"/>
  <c r="F269" i="2" s="1"/>
  <c r="F267" i="2" s="1"/>
  <c r="D275" i="2"/>
  <c r="D273" i="2" s="1"/>
  <c r="D271" i="2" s="1"/>
  <c r="D269" i="2" s="1"/>
  <c r="D267" i="2" s="1"/>
  <c r="C275" i="2"/>
  <c r="C273" i="2"/>
  <c r="C271" i="2" s="1"/>
  <c r="C269" i="2" s="1"/>
  <c r="C267" i="2" s="1"/>
  <c r="G258" i="2"/>
  <c r="G256" i="2" s="1"/>
  <c r="G254" i="2" s="1"/>
  <c r="G252" i="2" s="1"/>
  <c r="G250" i="2" s="1"/>
  <c r="G248" i="2" s="1"/>
  <c r="F258" i="2"/>
  <c r="E258" i="2"/>
  <c r="E256" i="2" s="1"/>
  <c r="E254" i="2" s="1"/>
  <c r="E252" i="2" s="1"/>
  <c r="E250" i="2" s="1"/>
  <c r="E248" i="2" s="1"/>
  <c r="D258" i="2"/>
  <c r="C258" i="2"/>
  <c r="C256" i="2" s="1"/>
  <c r="C254" i="2" s="1"/>
  <c r="C252" i="2" s="1"/>
  <c r="C250" i="2" s="1"/>
  <c r="C248" i="2" s="1"/>
  <c r="F256" i="2"/>
  <c r="D256" i="2"/>
  <c r="D254" i="2" s="1"/>
  <c r="D252" i="2" s="1"/>
  <c r="D250" i="2" s="1"/>
  <c r="D248" i="2" s="1"/>
  <c r="F254" i="2"/>
  <c r="F252" i="2"/>
  <c r="F250" i="2" s="1"/>
  <c r="F248" i="2" s="1"/>
  <c r="G232" i="2"/>
  <c r="F232" i="2"/>
  <c r="F230" i="2" s="1"/>
  <c r="F228" i="2" s="1"/>
  <c r="F226" i="2" s="1"/>
  <c r="F224" i="2" s="1"/>
  <c r="F222" i="2" s="1"/>
  <c r="E232" i="2"/>
  <c r="E230" i="2" s="1"/>
  <c r="E228" i="2" s="1"/>
  <c r="E226" i="2" s="1"/>
  <c r="E224" i="2" s="1"/>
  <c r="E222" i="2" s="1"/>
  <c r="D232" i="2"/>
  <c r="C232" i="2"/>
  <c r="C230" i="2" s="1"/>
  <c r="C228" i="2" s="1"/>
  <c r="C226" i="2" s="1"/>
  <c r="C224" i="2" s="1"/>
  <c r="G230" i="2"/>
  <c r="D230" i="2"/>
  <c r="G228" i="2"/>
  <c r="G226" i="2" s="1"/>
  <c r="G224" i="2" s="1"/>
  <c r="G222" i="2" s="1"/>
  <c r="G174" i="2" s="1"/>
  <c r="D228" i="2"/>
  <c r="D226" i="2"/>
  <c r="D224" i="2" s="1"/>
  <c r="D222" i="2" s="1"/>
  <c r="C222" i="2"/>
  <c r="G208" i="2"/>
  <c r="G206" i="2" s="1"/>
  <c r="G204" i="2" s="1"/>
  <c r="G202" i="2" s="1"/>
  <c r="F208" i="2"/>
  <c r="E208" i="2"/>
  <c r="D208" i="2"/>
  <c r="D206" i="2" s="1"/>
  <c r="D204" i="2" s="1"/>
  <c r="D202" i="2" s="1"/>
  <c r="D200" i="2" s="1"/>
  <c r="D198" i="2" s="1"/>
  <c r="C208" i="2"/>
  <c r="C206" i="2" s="1"/>
  <c r="C204" i="2" s="1"/>
  <c r="C202" i="2" s="1"/>
  <c r="C200" i="2" s="1"/>
  <c r="C198" i="2" s="1"/>
  <c r="F206" i="2"/>
  <c r="F204" i="2" s="1"/>
  <c r="F202" i="2" s="1"/>
  <c r="F200" i="2" s="1"/>
  <c r="F198" i="2" s="1"/>
  <c r="E206" i="2"/>
  <c r="E204" i="2"/>
  <c r="E202" i="2" s="1"/>
  <c r="E200" i="2" s="1"/>
  <c r="E198" i="2" s="1"/>
  <c r="G200" i="2"/>
  <c r="G198" i="2" s="1"/>
  <c r="G186" i="2"/>
  <c r="G184" i="2" s="1"/>
  <c r="G182" i="2" s="1"/>
  <c r="G180" i="2" s="1"/>
  <c r="G178" i="2" s="1"/>
  <c r="G176" i="2" s="1"/>
  <c r="F186" i="2"/>
  <c r="E186" i="2"/>
  <c r="E184" i="2" s="1"/>
  <c r="E182" i="2" s="1"/>
  <c r="E180" i="2" s="1"/>
  <c r="D186" i="2"/>
  <c r="C186" i="2"/>
  <c r="F184" i="2"/>
  <c r="F182" i="2" s="1"/>
  <c r="F180" i="2" s="1"/>
  <c r="F178" i="2" s="1"/>
  <c r="F176" i="2" s="1"/>
  <c r="D184" i="2"/>
  <c r="D182" i="2" s="1"/>
  <c r="D180" i="2" s="1"/>
  <c r="D178" i="2" s="1"/>
  <c r="D176" i="2" s="1"/>
  <c r="C184" i="2"/>
  <c r="C182" i="2"/>
  <c r="C180" i="2" s="1"/>
  <c r="C178" i="2" s="1"/>
  <c r="C176" i="2" s="1"/>
  <c r="E178" i="2"/>
  <c r="E176" i="2" s="1"/>
  <c r="G164" i="2"/>
  <c r="F164" i="2"/>
  <c r="E164" i="2"/>
  <c r="E162" i="2" s="1"/>
  <c r="E160" i="2" s="1"/>
  <c r="E158" i="2" s="1"/>
  <c r="E156" i="2" s="1"/>
  <c r="E154" i="2" s="1"/>
  <c r="D164" i="2"/>
  <c r="D162" i="2" s="1"/>
  <c r="D160" i="2" s="1"/>
  <c r="D158" i="2" s="1"/>
  <c r="D156" i="2" s="1"/>
  <c r="D154" i="2" s="1"/>
  <c r="C164" i="2"/>
  <c r="G162" i="2"/>
  <c r="G160" i="2" s="1"/>
  <c r="G158" i="2" s="1"/>
  <c r="G156" i="2" s="1"/>
  <c r="G154" i="2" s="1"/>
  <c r="F162" i="2"/>
  <c r="C162" i="2"/>
  <c r="F160" i="2"/>
  <c r="F158" i="2" s="1"/>
  <c r="F156" i="2" s="1"/>
  <c r="F154" i="2" s="1"/>
  <c r="C160" i="2"/>
  <c r="C158" i="2"/>
  <c r="C156" i="2" s="1"/>
  <c r="C154" i="2" s="1"/>
  <c r="G145" i="2"/>
  <c r="F145" i="2"/>
  <c r="F143" i="2" s="1"/>
  <c r="F141" i="2" s="1"/>
  <c r="F139" i="2" s="1"/>
  <c r="E145" i="2"/>
  <c r="D145" i="2"/>
  <c r="C145" i="2"/>
  <c r="C143" i="2" s="1"/>
  <c r="C141" i="2" s="1"/>
  <c r="C139" i="2" s="1"/>
  <c r="C137" i="2" s="1"/>
  <c r="C135" i="2" s="1"/>
  <c r="G143" i="2"/>
  <c r="G141" i="2" s="1"/>
  <c r="G139" i="2" s="1"/>
  <c r="G137" i="2" s="1"/>
  <c r="G135" i="2" s="1"/>
  <c r="E143" i="2"/>
  <c r="E141" i="2" s="1"/>
  <c r="E139" i="2" s="1"/>
  <c r="E137" i="2" s="1"/>
  <c r="E135" i="2" s="1"/>
  <c r="D143" i="2"/>
  <c r="D141" i="2"/>
  <c r="D139" i="2" s="1"/>
  <c r="D137" i="2" s="1"/>
  <c r="D135" i="2" s="1"/>
  <c r="F137" i="2"/>
  <c r="F135" i="2" s="1"/>
  <c r="G124" i="2"/>
  <c r="F124" i="2"/>
  <c r="F122" i="2" s="1"/>
  <c r="F120" i="2" s="1"/>
  <c r="F118" i="2" s="1"/>
  <c r="F116" i="2" s="1"/>
  <c r="F114" i="2" s="1"/>
  <c r="F112" i="2" s="1"/>
  <c r="E124" i="2"/>
  <c r="D124" i="2"/>
  <c r="D122" i="2" s="1"/>
  <c r="D120" i="2" s="1"/>
  <c r="D118" i="2" s="1"/>
  <c r="D116" i="2" s="1"/>
  <c r="D114" i="2" s="1"/>
  <c r="D112" i="2" s="1"/>
  <c r="C124" i="2"/>
  <c r="G122" i="2"/>
  <c r="E122" i="2"/>
  <c r="E120" i="2" s="1"/>
  <c r="E118" i="2" s="1"/>
  <c r="E116" i="2" s="1"/>
  <c r="E114" i="2" s="1"/>
  <c r="C122" i="2"/>
  <c r="C120" i="2" s="1"/>
  <c r="C118" i="2" s="1"/>
  <c r="C116" i="2" s="1"/>
  <c r="C114" i="2" s="1"/>
  <c r="G120" i="2"/>
  <c r="G118" i="2"/>
  <c r="G116" i="2" s="1"/>
  <c r="G114" i="2" s="1"/>
  <c r="G112" i="2" s="1"/>
  <c r="G109" i="2"/>
  <c r="F109" i="2"/>
  <c r="E109" i="2"/>
  <c r="D109" i="2"/>
  <c r="C109" i="2"/>
  <c r="A109" i="2"/>
  <c r="G95" i="2"/>
  <c r="G93" i="2" s="1"/>
  <c r="G91" i="2" s="1"/>
  <c r="G89" i="2" s="1"/>
  <c r="F95" i="2"/>
  <c r="E95" i="2"/>
  <c r="D95" i="2"/>
  <c r="D93" i="2" s="1"/>
  <c r="D91" i="2" s="1"/>
  <c r="D89" i="2" s="1"/>
  <c r="C95" i="2"/>
  <c r="C93" i="2" s="1"/>
  <c r="C91" i="2" s="1"/>
  <c r="C89" i="2" s="1"/>
  <c r="F93" i="2"/>
  <c r="F91" i="2" s="1"/>
  <c r="F89" i="2" s="1"/>
  <c r="E93" i="2"/>
  <c r="E91" i="2"/>
  <c r="E89" i="2" s="1"/>
  <c r="G81" i="2"/>
  <c r="G79" i="2" s="1"/>
  <c r="G77" i="2" s="1"/>
  <c r="G75" i="2" s="1"/>
  <c r="F81" i="2"/>
  <c r="E81" i="2"/>
  <c r="E79" i="2" s="1"/>
  <c r="E77" i="2" s="1"/>
  <c r="E75" i="2" s="1"/>
  <c r="D81" i="2"/>
  <c r="C81" i="2"/>
  <c r="C79" i="2" s="1"/>
  <c r="C77" i="2" s="1"/>
  <c r="C75" i="2" s="1"/>
  <c r="F79" i="2"/>
  <c r="D79" i="2"/>
  <c r="D77" i="2" s="1"/>
  <c r="D75" i="2" s="1"/>
  <c r="F77" i="2"/>
  <c r="F75" i="2"/>
  <c r="G64" i="2"/>
  <c r="G62" i="2" s="1"/>
  <c r="G60" i="2" s="1"/>
  <c r="G58" i="2" s="1"/>
  <c r="F64" i="2"/>
  <c r="E64" i="2"/>
  <c r="D64" i="2"/>
  <c r="D62" i="2" s="1"/>
  <c r="D60" i="2" s="1"/>
  <c r="D58" i="2" s="1"/>
  <c r="C64" i="2"/>
  <c r="C62" i="2" s="1"/>
  <c r="C60" i="2" s="1"/>
  <c r="C58" i="2" s="1"/>
  <c r="F62" i="2"/>
  <c r="F60" i="2" s="1"/>
  <c r="F58" i="2" s="1"/>
  <c r="E62" i="2"/>
  <c r="E60" i="2"/>
  <c r="E58" i="2" s="1"/>
  <c r="G51" i="2"/>
  <c r="G49" i="2" s="1"/>
  <c r="G47" i="2" s="1"/>
  <c r="G45" i="2" s="1"/>
  <c r="F51" i="2"/>
  <c r="E51" i="2"/>
  <c r="E49" i="2" s="1"/>
  <c r="E47" i="2" s="1"/>
  <c r="E45" i="2" s="1"/>
  <c r="D51" i="2"/>
  <c r="C51" i="2"/>
  <c r="C49" i="2" s="1"/>
  <c r="C47" i="2" s="1"/>
  <c r="C45" i="2" s="1"/>
  <c r="F49" i="2"/>
  <c r="D49" i="2"/>
  <c r="D47" i="2" s="1"/>
  <c r="D45" i="2" s="1"/>
  <c r="F47" i="2"/>
  <c r="F45" i="2"/>
  <c r="G38" i="2"/>
  <c r="G36" i="2" s="1"/>
  <c r="G34" i="2" s="1"/>
  <c r="G32" i="2" s="1"/>
  <c r="F38" i="2"/>
  <c r="E38" i="2"/>
  <c r="D38" i="2"/>
  <c r="D36" i="2" s="1"/>
  <c r="D34" i="2" s="1"/>
  <c r="D32" i="2" s="1"/>
  <c r="C38" i="2"/>
  <c r="C36" i="2" s="1"/>
  <c r="C34" i="2" s="1"/>
  <c r="C32" i="2" s="1"/>
  <c r="F36" i="2"/>
  <c r="F34" i="2" s="1"/>
  <c r="F32" i="2" s="1"/>
  <c r="F107" i="2" s="1"/>
  <c r="E36" i="2"/>
  <c r="E34" i="2"/>
  <c r="E32" i="2" s="1"/>
  <c r="G25" i="2"/>
  <c r="G23" i="2" s="1"/>
  <c r="G21" i="2" s="1"/>
  <c r="F25" i="2"/>
  <c r="E25" i="2"/>
  <c r="E23" i="2" s="1"/>
  <c r="E21" i="2" s="1"/>
  <c r="D25" i="2"/>
  <c r="C25" i="2"/>
  <c r="C23" i="2" s="1"/>
  <c r="C21" i="2" s="1"/>
  <c r="F23" i="2"/>
  <c r="D23" i="2"/>
  <c r="D21" i="2" s="1"/>
  <c r="F21" i="2"/>
  <c r="G15" i="2"/>
  <c r="G13" i="2" s="1"/>
  <c r="G11" i="2" s="1"/>
  <c r="G9" i="2" s="1"/>
  <c r="F15" i="2"/>
  <c r="F13" i="2" s="1"/>
  <c r="F11" i="2" s="1"/>
  <c r="F9" i="2" s="1"/>
  <c r="F7" i="2" s="1"/>
  <c r="E15" i="2"/>
  <c r="D15" i="2"/>
  <c r="D13" i="2" s="1"/>
  <c r="D11" i="2" s="1"/>
  <c r="D9" i="2" s="1"/>
  <c r="D7" i="2" s="1"/>
  <c r="D107" i="2" s="1"/>
  <c r="C15" i="2"/>
  <c r="E13" i="2"/>
  <c r="C13" i="2"/>
  <c r="C11" i="2" s="1"/>
  <c r="E11" i="2"/>
  <c r="E9" i="2"/>
  <c r="E7" i="2" s="1"/>
  <c r="C9" i="2"/>
  <c r="D403" i="5" l="1"/>
  <c r="D401" i="5" s="1"/>
  <c r="C41" i="5"/>
  <c r="D226" i="5"/>
  <c r="F401" i="5"/>
  <c r="E473" i="5"/>
  <c r="E471" i="5" s="1"/>
  <c r="E469" i="5" s="1"/>
  <c r="E467" i="5" s="1"/>
  <c r="E41" i="5"/>
  <c r="F132" i="5"/>
  <c r="F130" i="5" s="1"/>
  <c r="D255" i="5"/>
  <c r="D253" i="5" s="1"/>
  <c r="D88" i="5"/>
  <c r="D86" i="5" s="1"/>
  <c r="D270" i="5"/>
  <c r="E150" i="5"/>
  <c r="F226" i="5"/>
  <c r="D309" i="5"/>
  <c r="E412" i="5"/>
  <c r="E403" i="5" s="1"/>
  <c r="E401" i="5" s="1"/>
  <c r="E303" i="5" s="1"/>
  <c r="E301" i="5" s="1"/>
  <c r="G134" i="5"/>
  <c r="G132" i="5" s="1"/>
  <c r="G130" i="5" s="1"/>
  <c r="E134" i="5"/>
  <c r="E132" i="5" s="1"/>
  <c r="E130" i="5" s="1"/>
  <c r="F150" i="5"/>
  <c r="F270" i="5"/>
  <c r="F255" i="5" s="1"/>
  <c r="F253" i="5" s="1"/>
  <c r="C376" i="5"/>
  <c r="E226" i="5"/>
  <c r="D495" i="5"/>
  <c r="E88" i="5"/>
  <c r="E86" i="5" s="1"/>
  <c r="F325" i="5"/>
  <c r="F307" i="5" s="1"/>
  <c r="F305" i="5" s="1"/>
  <c r="F303" i="5" s="1"/>
  <c r="F301" i="5" s="1"/>
  <c r="F194" i="5"/>
  <c r="F192" i="5" s="1"/>
  <c r="F190" i="5" s="1"/>
  <c r="F128" i="5" s="1"/>
  <c r="F126" i="5" s="1"/>
  <c r="F124" i="5" s="1"/>
  <c r="F122" i="5" s="1"/>
  <c r="F530" i="5" s="1"/>
  <c r="D194" i="5"/>
  <c r="D192" i="5" s="1"/>
  <c r="D190" i="5" s="1"/>
  <c r="G385" i="5"/>
  <c r="G376" i="5" s="1"/>
  <c r="C132" i="5"/>
  <c r="C130" i="5" s="1"/>
  <c r="C128" i="5" s="1"/>
  <c r="C126" i="5" s="1"/>
  <c r="E270" i="5"/>
  <c r="E255" i="5" s="1"/>
  <c r="E253" i="5" s="1"/>
  <c r="D325" i="5"/>
  <c r="D307" i="5" s="1"/>
  <c r="D305" i="5" s="1"/>
  <c r="D303" i="5" s="1"/>
  <c r="D301" i="5" s="1"/>
  <c r="D530" i="5" s="1"/>
  <c r="G449" i="5"/>
  <c r="G445" i="5" s="1"/>
  <c r="G473" i="5"/>
  <c r="G471" i="5" s="1"/>
  <c r="G469" i="5" s="1"/>
  <c r="G467" i="5" s="1"/>
  <c r="G194" i="5"/>
  <c r="G192" i="5" s="1"/>
  <c r="G190" i="5" s="1"/>
  <c r="G128" i="5" s="1"/>
  <c r="G282" i="5"/>
  <c r="G270" i="5" s="1"/>
  <c r="G255" i="5" s="1"/>
  <c r="G253" i="5" s="1"/>
  <c r="G307" i="5"/>
  <c r="E309" i="5"/>
  <c r="E307" i="5" s="1"/>
  <c r="E305" i="5" s="1"/>
  <c r="C307" i="5"/>
  <c r="C305" i="5" s="1"/>
  <c r="C303" i="5" s="1"/>
  <c r="C301" i="5" s="1"/>
  <c r="D473" i="5"/>
  <c r="D471" i="5" s="1"/>
  <c r="D469" i="5" s="1"/>
  <c r="D467" i="5" s="1"/>
  <c r="C473" i="5"/>
  <c r="C471" i="5" s="1"/>
  <c r="C469" i="5" s="1"/>
  <c r="C467" i="5" s="1"/>
  <c r="D385" i="5"/>
  <c r="D376" i="5" s="1"/>
  <c r="F469" i="5"/>
  <c r="F467" i="5" s="1"/>
  <c r="D41" i="5"/>
  <c r="D119" i="5" s="1"/>
  <c r="F119" i="5"/>
  <c r="E190" i="5"/>
  <c r="G403" i="5"/>
  <c r="C88" i="5"/>
  <c r="C86" i="5" s="1"/>
  <c r="C119" i="5" s="1"/>
  <c r="G41" i="5"/>
  <c r="G119" i="5" s="1"/>
  <c r="E119" i="5"/>
  <c r="C253" i="5"/>
  <c r="C124" i="5" s="1"/>
  <c r="D134" i="5"/>
  <c r="D132" i="5" s="1"/>
  <c r="D130" i="5" s="1"/>
  <c r="D128" i="5" s="1"/>
  <c r="D126" i="5" s="1"/>
  <c r="F74" i="4"/>
  <c r="E179" i="4"/>
  <c r="G74" i="4"/>
  <c r="D179" i="4"/>
  <c r="D74" i="4"/>
  <c r="D110" i="2"/>
  <c r="F110" i="2"/>
  <c r="G107" i="2"/>
  <c r="E112" i="2"/>
  <c r="C174" i="2"/>
  <c r="G342" i="2"/>
  <c r="G317" i="2" s="1"/>
  <c r="G432" i="2" s="1"/>
  <c r="C112" i="2"/>
  <c r="C110" i="2" s="1"/>
  <c r="C432" i="2" s="1"/>
  <c r="G7" i="2"/>
  <c r="D174" i="2"/>
  <c r="D432" i="2" s="1"/>
  <c r="C317" i="2"/>
  <c r="E174" i="2"/>
  <c r="F174" i="2"/>
  <c r="F432" i="2" s="1"/>
  <c r="F342" i="2"/>
  <c r="G110" i="2"/>
  <c r="F317" i="2"/>
  <c r="C7" i="2"/>
  <c r="C107" i="2" s="1"/>
  <c r="E107" i="2"/>
  <c r="G305" i="5" l="1"/>
  <c r="G401" i="5"/>
  <c r="G303" i="5" s="1"/>
  <c r="G301" i="5" s="1"/>
  <c r="D124" i="5"/>
  <c r="D122" i="5" s="1"/>
  <c r="C530" i="5"/>
  <c r="C122" i="5"/>
  <c r="G126" i="5"/>
  <c r="G124" i="5"/>
  <c r="G122" i="5" s="1"/>
  <c r="G530" i="5" s="1"/>
  <c r="E128" i="5"/>
  <c r="E110" i="2"/>
  <c r="E432" i="2" s="1"/>
  <c r="E530" i="5" l="1"/>
  <c r="E126" i="5"/>
  <c r="E124" i="5" s="1"/>
  <c r="E122" i="5" s="1"/>
</calcChain>
</file>

<file path=xl/sharedStrings.xml><?xml version="1.0" encoding="utf-8"?>
<sst xmlns="http://schemas.openxmlformats.org/spreadsheetml/2006/main" count="1073" uniqueCount="284">
  <si>
    <t>DVOR TRAKOŠĆAN</t>
  </si>
  <si>
    <t>RAČUN PRIHODA I RASHODA PO EKONOMSKOJ KLASIFIKACIJI</t>
  </si>
  <si>
    <t>Brojčana oznaka i naziv</t>
  </si>
  <si>
    <t>Izvršenje 2023.</t>
  </si>
  <si>
    <t>Plan 2024.</t>
  </si>
  <si>
    <t>Plan za 2025.</t>
  </si>
  <si>
    <t>Projekcija za 2026.</t>
  </si>
  <si>
    <t>Projekcija za 2027.</t>
  </si>
  <si>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</si>
  <si>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</si>
  <si>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</si>
  <si>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</si>
  <si>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</si>
  <si>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</si>
  <si>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</si>
  <si>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</si>
  <si>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639</t>
  </si>
  <si>
    <t>Prijenosi između proračunskih korisnika istog proračuna</t>
  </si>
  <si>
    <t>6394</t>
  </si>
  <si>
    <t>Kapitalni prijenosi između prorač. kor. istog prorač. temelj prijenosa EU sred.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</si>
  <si>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</si>
  <si>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</si>
  <si>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</si>
  <si>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</si>
  <si>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</si>
  <si>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</si>
  <si>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</si>
  <si>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admin. pristojbi, pristojbi po posebn.propisima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</si>
  <si>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</si>
  <si>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</si>
  <si>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</si>
  <si>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</si>
  <si>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</si>
  <si>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</si>
  <si>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</si>
  <si>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</si>
  <si>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</si>
  <si>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</si>
  <si>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</si>
  <si>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</si>
  <si>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Donacije od pravnih i fizičkih osoba izvan općeg proračuna</t>
  </si>
  <si>
    <t xml:space="preserve">Tekuće donacije </t>
  </si>
  <si>
    <t xml:space="preserve">Kapitalne donacije </t>
  </si>
  <si>
    <t>67</t>
  </si>
  <si>
    <t>Prihodi iz nadležnog proračuna i od HZZO-a temeljem ugovornih obveza</t>
  </si>
  <si>
    <t>671</t>
  </si>
  <si>
    <t>Prihodi iz nadležnog proračuna za financiranje redovne djelatnosti prorač. kor.</t>
  </si>
  <si>
    <t>6711</t>
  </si>
  <si>
    <t>Prihodi iz nadležnog proračuna za financiranje rashoda poslovanja</t>
  </si>
  <si>
    <t>6712</t>
  </si>
  <si>
    <t>Prihodi iz nadležnog proračuna za fin. rashoda za nabavu nefinac. imovine</t>
  </si>
  <si>
    <t>68</t>
  </si>
  <si>
    <t>Kazne, upravne mjere i ostali prihodi</t>
  </si>
  <si>
    <t>683</t>
  </si>
  <si>
    <t>Ostali prihodi</t>
  </si>
  <si>
    <t>6831</t>
  </si>
  <si>
    <t xml:space="preserve">Prihod od prodaje nefinancijske imovine </t>
  </si>
  <si>
    <t xml:space="preserve">Prihod od prodaje građevinskih objekata </t>
  </si>
  <si>
    <t xml:space="preserve">Stambeni objekti </t>
  </si>
  <si>
    <t>UKUPNO PRIHODI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</si>
  <si>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</si>
  <si>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</si>
  <si>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</si>
  <si>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</si>
  <si>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</si>
  <si>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</si>
  <si>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</si>
  <si>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</si>
  <si>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</si>
  <si>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</si>
  <si>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</si>
  <si>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</si>
  <si>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</si>
  <si>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</si>
  <si>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</si>
  <si>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</si>
  <si>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</si>
  <si>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</si>
  <si>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</si>
  <si>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</si>
  <si>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</si>
  <si>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</si>
  <si>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</si>
  <si>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</si>
  <si>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</si>
  <si>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</si>
  <si>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</si>
  <si>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</si>
  <si>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</si>
  <si>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</si>
  <si>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</si>
  <si>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</si>
  <si>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</si>
  <si>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</si>
  <si>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</si>
  <si>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</si>
  <si>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</si>
  <si>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</si>
  <si>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</si>
  <si>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</si>
  <si>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</si>
  <si>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</si>
  <si>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</si>
  <si>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</si>
  <si>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</si>
  <si>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</si>
  <si>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</si>
  <si>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</si>
  <si>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</si>
  <si>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</si>
  <si>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</si>
  <si>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</si>
  <si>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</si>
  <si>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</si>
  <si>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</si>
  <si>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</si>
  <si>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</si>
  <si>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</si>
  <si>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</si>
  <si>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</si>
  <si>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</si>
  <si>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</si>
  <si>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</si>
  <si>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</si>
  <si>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</si>
  <si>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</si>
  <si>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</si>
  <si>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</si>
  <si>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</si>
  <si>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</si>
  <si>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</si>
  <si>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</si>
  <si>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</si>
  <si>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</si>
  <si>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</si>
  <si>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</si>
  <si>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</si>
  <si>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</si>
  <si>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</si>
  <si>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</si>
  <si>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</si>
  <si>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</si>
  <si>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</si>
  <si>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</si>
  <si>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</si>
  <si>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 xml:space="preserve">Negativne tečajne razlike </t>
  </si>
  <si>
    <t xml:space="preserve">Zatezne kamate </t>
  </si>
  <si>
    <t>4</t>
  </si>
  <si>
    <t>Rashodi za nabavu nefinancijske imovine</t>
  </si>
  <si>
    <t>41</t>
  </si>
  <si>
    <t>Rashodi za nabavu neproizvedene dugotrajne imovine</t>
  </si>
  <si>
    <t>412</t>
  </si>
  <si>
    <t>Nematerijalna imovina</t>
  </si>
  <si>
    <t>4123</t>
  </si>
  <si>
    <t>Licence</t>
  </si>
  <si>
    <t xml:space="preserve">Ostala nematerijalna imovina </t>
  </si>
  <si>
    <t>42</t>
  </si>
  <si>
    <t>Rashodi za nabavu proizvedene dugotrajne imovine</t>
  </si>
  <si>
    <t>421</t>
  </si>
  <si>
    <t>Građevinski objekti</t>
  </si>
  <si>
    <t>4214</t>
  </si>
  <si>
    <t>Ostali građevinski objekti</t>
  </si>
  <si>
    <t>422</t>
  </si>
  <si>
    <t>Postrojenja i oprema</t>
  </si>
  <si>
    <t>4221</t>
  </si>
  <si>
    <t>Uredska oprema i namještaj</t>
  </si>
  <si>
    <t xml:space="preserve">Komunikacijska oprema </t>
  </si>
  <si>
    <t>Oprema za održavanje i zaštitu</t>
  </si>
  <si>
    <t>4225</t>
  </si>
  <si>
    <t>Instrumenti, uređaji i strojevi</t>
  </si>
  <si>
    <t>4227</t>
  </si>
  <si>
    <t>Uređaji, strojevi i oprema za ostale namjene</t>
  </si>
  <si>
    <t xml:space="preserve">Prijevozna sredstva </t>
  </si>
  <si>
    <t xml:space="preserve">Prijevozna sredstva u cestovnom prometu 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</si>
  <si>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</si>
  <si>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</si>
  <si>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</si>
  <si>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</si>
  <si>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</si>
  <si>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</si>
  <si>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451</t>
  </si>
  <si>
    <t>Dodatna ulaganja na građevinskim objektima</t>
  </si>
  <si>
    <t>4511</t>
  </si>
  <si>
    <t>UKUPNO RASHODI:</t>
  </si>
  <si>
    <t xml:space="preserve">Funk. područje </t>
  </si>
  <si>
    <t xml:space="preserve">Rekreacija, kulturea i religija </t>
  </si>
  <si>
    <t>08</t>
  </si>
  <si>
    <t>RAČUN PRIHODA I RASHODA PO FUNKCIJSKOJ KLASIFIKACIJI</t>
  </si>
  <si>
    <t>RAČUN PRIHODA I RASHODA PO IZVORIMA</t>
  </si>
  <si>
    <t xml:space="preserve">Plan 2024. </t>
  </si>
  <si>
    <t>11</t>
  </si>
  <si>
    <t>Iz proračuna</t>
  </si>
  <si>
    <t>Vlastiti prihodi</t>
  </si>
  <si>
    <t>43</t>
  </si>
  <si>
    <t>Ostali prihodi za posebne namjene</t>
  </si>
  <si>
    <t>52</t>
  </si>
  <si>
    <t>Ostale pomoći i darovnice</t>
  </si>
  <si>
    <t xml:space="preserve">Donacije </t>
  </si>
  <si>
    <t xml:space="preserve">Prihod od prodaje ili zamjene nef. Imovine </t>
  </si>
  <si>
    <t>RAČUN PRIHODA I RASHODA PO PROGRAMSKOJ KLASIFIKACIJI</t>
  </si>
  <si>
    <t xml:space="preserve">Prihod od zateznih kamata </t>
  </si>
  <si>
    <t xml:space="preserve">Prihod od pozitivnih tečajnih razlika zbog primjene valutne klauzule </t>
  </si>
  <si>
    <t>Prihod od kamata na dane zajmove</t>
  </si>
  <si>
    <t xml:space="preserve">Tekući prijenosi između proračunskih korisnika istog proračuna </t>
  </si>
  <si>
    <t>Donacije</t>
  </si>
  <si>
    <t xml:space="preserve">DVOR TRAKOŠĆAN </t>
  </si>
  <si>
    <t xml:space="preserve">MUZEJI I GALERIJE </t>
  </si>
  <si>
    <t xml:space="preserve">MUZEJSKA I VIZUALNA DJELATNOST </t>
  </si>
  <si>
    <t>A780000</t>
  </si>
  <si>
    <t>ADMINISTRACIJA I UPRAVLJANJE</t>
  </si>
  <si>
    <t xml:space="preserve">Članarine i norme </t>
  </si>
  <si>
    <t>A780001</t>
  </si>
  <si>
    <t>PROGRAMI MUZEJSKO-GALERIJSKE DJELATNOSTI</t>
  </si>
  <si>
    <t xml:space="preserve">rashodi za nabavu nep. dug. imovine </t>
  </si>
  <si>
    <t xml:space="preserve">Nematerijalna imovina </t>
  </si>
  <si>
    <t xml:space="preserve">Ostali građevinski objekti </t>
  </si>
  <si>
    <t xml:space="preserve">Oprema za održavanje i zaštitu </t>
  </si>
  <si>
    <t xml:space="preserve">Prijevozna sredstva u cestovnom prijevozu </t>
  </si>
  <si>
    <t xml:space="preserve">Uredska oprema i namještaj </t>
  </si>
  <si>
    <t xml:space="preserve">Rashodi za dodatna ulaganja na nefinacijskoj imovini </t>
  </si>
  <si>
    <t xml:space="preserve">Dodatna ulaganja na građevinskim objektima </t>
  </si>
  <si>
    <t>3433</t>
  </si>
  <si>
    <t>Zatezne kamate</t>
  </si>
  <si>
    <t>4223</t>
  </si>
  <si>
    <t xml:space="preserve">Uređaji, strojevi i oprema za ostale namjene </t>
  </si>
  <si>
    <t xml:space="preserve">Rashodi za dodatna  ulaganja  na nefinancijskoj imovini </t>
  </si>
  <si>
    <t xml:space="preserve">Materijalni rashodi </t>
  </si>
  <si>
    <t xml:space="preserve">Službena putovanja </t>
  </si>
  <si>
    <t>Usluge telefona, pošta i prijevoza</t>
  </si>
  <si>
    <t xml:space="preserve">Usluge tekućeg i investicijkog održavanja </t>
  </si>
  <si>
    <t xml:space="preserve">Usluge promidžbe i informirnja </t>
  </si>
  <si>
    <t xml:space="preserve">Intelektualne i osobne usluge </t>
  </si>
  <si>
    <t xml:space="preserve">Ostale usluge </t>
  </si>
  <si>
    <t xml:space="preserve">Premije osiguranja </t>
  </si>
  <si>
    <t xml:space="preserve">ADMINISTRACIJA I UPRAVLJANJE </t>
  </si>
  <si>
    <t xml:space="preserve">Rashodi poslovanja </t>
  </si>
  <si>
    <t xml:space="preserve">Ostale naknade troškova zaposlenima </t>
  </si>
  <si>
    <t xml:space="preserve">Članarine </t>
  </si>
  <si>
    <t xml:space="preserve"> FINANCIJSKI PLAN PRORAČUNSKOG KORISNIKA DRŽAVNOG PRORAČUNA ZA 2025. GODINU I PROJEKCIJA ZA 2026. I 2027.</t>
  </si>
  <si>
    <t>I. OPĆI DIO</t>
  </si>
  <si>
    <t>SAŽETAK  RAČUNA PRIHODA I RASHODA I RAČUNA FINANCIRANJA</t>
  </si>
  <si>
    <t>A. SAŽETAK  RAČUNA PRIHODA I RASHODA</t>
  </si>
  <si>
    <t xml:space="preserve">Ostvarenje /
Izvršenje 2023. </t>
  </si>
  <si>
    <t>Plan 
2024.</t>
  </si>
  <si>
    <t xml:space="preserve">Plan 2025. </t>
  </si>
  <si>
    <t xml:space="preserve">Projekcija 2026. </t>
  </si>
  <si>
    <t xml:space="preserve">Projekcija 2027. 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</si>
  <si>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</si>
  <si>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</si>
  <si>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</si>
  <si>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</si>
  <si>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</si>
  <si>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</si>
  <si>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</si>
  <si>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</si>
  <si>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</si>
  <si>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</si>
  <si>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</si>
  <si>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</si>
  <si>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</si>
  <si>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</si>
  <si>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</si>
  <si>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</si>
  <si>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 xml:space="preserve">PREGLED UKUPNIH PRIHODA I RASHODA PO IZVORIMA FINANCIRANJA - DVOR TRAKOŠĆAN </t>
  </si>
  <si>
    <t>Oznaka IF</t>
  </si>
  <si>
    <t xml:space="preserve">Naziv izvora financiranja </t>
  </si>
  <si>
    <t xml:space="preserve">Opći prihodi i primici </t>
  </si>
  <si>
    <t xml:space="preserve">DONOS </t>
  </si>
  <si>
    <t>RASHODI</t>
  </si>
  <si>
    <t xml:space="preserve">ODNOS </t>
  </si>
  <si>
    <t xml:space="preserve">Vlastiti prihodi </t>
  </si>
  <si>
    <t xml:space="preserve">4 </t>
  </si>
  <si>
    <t xml:space="preserve">Prihodi za posebne namjene </t>
  </si>
  <si>
    <t xml:space="preserve">5 </t>
  </si>
  <si>
    <t>Pomoći</t>
  </si>
  <si>
    <t>DONOS</t>
  </si>
  <si>
    <t xml:space="preserve">Ukupni prihodi </t>
  </si>
  <si>
    <t>Ukupni rashodi</t>
  </si>
  <si>
    <t xml:space="preserve">UKUPNO DONOS </t>
  </si>
  <si>
    <t xml:space="preserve">UKUPNO ODNOS </t>
  </si>
  <si>
    <t xml:space="preserve">Projekcija za 2026. </t>
  </si>
  <si>
    <t>Plan  2024.</t>
  </si>
  <si>
    <t xml:space="preserve">Prijenos sredstava od vlastitih prihoda </t>
  </si>
  <si>
    <t>Izvor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</si>
</sst>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  <font>
      <sz val="10"/>
      <name val="Arial"/>
      <family val="2"/>
    </font>
    <font>
      <b/>
      <sz val="11"/>
      <color rgb="FF002060"/>
      <name val="Calibri"/>
      <family val="2"/>
    </font>
    <font>
      <sz val="11"/>
      <color theme="1"/>
      <name val="Calibri"/>
      <family val="2"/>
      <scheme val="minor"/>
    </font>
    <font>
      <sz val="12"/>
      <color rgb="FF002060"/>
      <name val="Calibri"/>
      <family val="2"/>
    </font>
    <font>
      <b/>
      <sz val="12"/>
      <color rgb="FF002060"/>
      <name val="Calibri"/>
      <family val="2"/>
    </font>
    <font>
      <b/>
      <i/>
      <sz val="12"/>
      <color rgb="FF002060"/>
      <name val="Calibri"/>
      <family val="2"/>
    </font>
    <font>
      <i/>
      <sz val="12"/>
      <color rgb="FF002060"/>
      <name val="Calibri"/>
      <family val="2"/>
    </font>
    <font>
      <i/>
      <sz val="16"/>
      <color rgb="FFFF0000"/>
      <name val="Calibri"/>
      <family val="2"/>
    </font>
    <font>
      <b/>
      <sz val="12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9" fillId="0" borderId="0"/>
    <xf numFmtId="0" fontId="31" fillId="0" borderId="0"/>
  </cellStyleXfs>
  <cellXfs count="1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64" fontId="6" fillId="2" borderId="3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3" borderId="0" xfId="0" applyFont="1" applyFill="1" applyAlignment="1">
      <alignment horizontal="left"/>
    </xf>
    <xf numFmtId="164" fontId="7" fillId="3" borderId="0" xfId="0" applyNumberFormat="1" applyFont="1" applyFill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10" fillId="4" borderId="0" xfId="0" applyFont="1" applyFill="1" applyAlignment="1">
      <alignment horizontal="left"/>
    </xf>
    <xf numFmtId="164" fontId="10" fillId="4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left"/>
    </xf>
    <xf numFmtId="164" fontId="6" fillId="5" borderId="0" xfId="0" applyNumberFormat="1" applyFont="1" applyFill="1" applyAlignment="1">
      <alignment horizontal="right"/>
    </xf>
    <xf numFmtId="0" fontId="11" fillId="0" borderId="0" xfId="0" applyFont="1"/>
    <xf numFmtId="0" fontId="12" fillId="6" borderId="0" xfId="0" applyFont="1" applyFill="1" applyAlignment="1">
      <alignment horizontal="left"/>
    </xf>
    <xf numFmtId="164" fontId="12" fillId="6" borderId="0" xfId="0" applyNumberFormat="1" applyFont="1" applyFill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0" fillId="7" borderId="0" xfId="0" applyFill="1"/>
    <xf numFmtId="0" fontId="7" fillId="2" borderId="0" xfId="0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6" fillId="2" borderId="1" xfId="0" applyFont="1" applyFill="1" applyBorder="1"/>
    <xf numFmtId="0" fontId="6" fillId="2" borderId="2" xfId="0" applyFont="1" applyFill="1" applyBorder="1"/>
    <xf numFmtId="0" fontId="7" fillId="2" borderId="0" xfId="0" applyFont="1" applyFill="1"/>
    <xf numFmtId="164" fontId="0" fillId="0" borderId="0" xfId="0" applyNumberFormat="1" applyAlignment="1">
      <alignment horizontal="right"/>
    </xf>
    <xf numFmtId="0" fontId="7" fillId="3" borderId="0" xfId="0" applyFont="1" applyFill="1"/>
    <xf numFmtId="0" fontId="16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164" fontId="7" fillId="4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left"/>
    </xf>
    <xf numFmtId="0" fontId="7" fillId="5" borderId="0" xfId="0" applyFont="1" applyFill="1"/>
    <xf numFmtId="164" fontId="7" fillId="5" borderId="0" xfId="0" applyNumberFormat="1" applyFont="1" applyFill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6" borderId="0" xfId="0" applyFont="1" applyFill="1" applyAlignment="1">
      <alignment horizontal="left"/>
    </xf>
    <xf numFmtId="0" fontId="10" fillId="6" borderId="0" xfId="0" applyFont="1" applyFill="1"/>
    <xf numFmtId="164" fontId="10" fillId="6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8" borderId="0" xfId="0" applyFont="1" applyFill="1" applyAlignment="1">
      <alignment horizontal="left"/>
    </xf>
    <xf numFmtId="0" fontId="6" fillId="8" borderId="0" xfId="0" applyFont="1" applyFill="1"/>
    <xf numFmtId="164" fontId="6" fillId="8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9" borderId="0" xfId="0" applyFont="1" applyFill="1" applyAlignment="1">
      <alignment horizontal="left"/>
    </xf>
    <xf numFmtId="0" fontId="12" fillId="9" borderId="0" xfId="0" applyFont="1" applyFill="1"/>
    <xf numFmtId="164" fontId="12" fillId="9" borderId="0" xfId="0" applyNumberFormat="1" applyFont="1" applyFill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164" fontId="16" fillId="10" borderId="0" xfId="0" applyNumberFormat="1" applyFont="1" applyFill="1" applyAlignment="1">
      <alignment horizontal="right"/>
    </xf>
    <xf numFmtId="0" fontId="14" fillId="0" borderId="0" xfId="0" applyFont="1"/>
    <xf numFmtId="164" fontId="13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4" borderId="0" xfId="0" applyNumberFormat="1" applyFont="1" applyFill="1" applyAlignment="1">
      <alignment horizontal="right"/>
    </xf>
    <xf numFmtId="164" fontId="18" fillId="5" borderId="0" xfId="0" applyNumberFormat="1" applyFont="1" applyFill="1" applyAlignment="1">
      <alignment horizontal="right"/>
    </xf>
    <xf numFmtId="164" fontId="19" fillId="6" borderId="0" xfId="0" applyNumberFormat="1" applyFont="1" applyFill="1" applyAlignment="1">
      <alignment horizontal="right"/>
    </xf>
    <xf numFmtId="164" fontId="20" fillId="8" borderId="0" xfId="0" applyNumberFormat="1" applyFont="1" applyFill="1" applyAlignment="1">
      <alignment horizontal="right"/>
    </xf>
    <xf numFmtId="164" fontId="21" fillId="9" borderId="0" xfId="0" applyNumberFormat="1" applyFont="1" applyFill="1" applyAlignment="1">
      <alignment horizontal="right"/>
    </xf>
    <xf numFmtId="164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164" fontId="18" fillId="3" borderId="0" xfId="0" applyNumberFormat="1" applyFont="1" applyFill="1" applyAlignment="1">
      <alignment horizontal="right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164" fontId="23" fillId="0" borderId="0" xfId="0" applyNumberFormat="1" applyFont="1" applyAlignment="1">
      <alignment horizontal="right"/>
    </xf>
    <xf numFmtId="164" fontId="18" fillId="2" borderId="0" xfId="0" applyNumberFormat="1" applyFont="1" applyFill="1" applyAlignment="1">
      <alignment horizontal="right"/>
    </xf>
    <xf numFmtId="164" fontId="18" fillId="0" borderId="0" xfId="0" applyNumberFormat="1" applyFont="1" applyAlignment="1">
      <alignment horizontal="right"/>
    </xf>
    <xf numFmtId="164" fontId="19" fillId="4" borderId="0" xfId="0" applyNumberFormat="1" applyFont="1" applyFill="1" applyAlignment="1">
      <alignment horizontal="right"/>
    </xf>
    <xf numFmtId="164" fontId="20" fillId="5" borderId="0" xfId="0" applyNumberFormat="1" applyFont="1" applyFill="1" applyAlignment="1">
      <alignment horizontal="right"/>
    </xf>
    <xf numFmtId="164" fontId="21" fillId="6" borderId="0" xfId="0" applyNumberFormat="1" applyFont="1" applyFill="1" applyAlignment="1">
      <alignment horizontal="right"/>
    </xf>
    <xf numFmtId="0" fontId="7" fillId="11" borderId="0" xfId="0" applyFont="1" applyFill="1" applyAlignment="1">
      <alignment horizontal="left"/>
    </xf>
    <xf numFmtId="164" fontId="7" fillId="11" borderId="0" xfId="0" applyNumberFormat="1" applyFont="1" applyFill="1" applyAlignment="1">
      <alignment horizontal="right"/>
    </xf>
    <xf numFmtId="164" fontId="24" fillId="9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0" fontId="17" fillId="0" borderId="0" xfId="0" applyFont="1"/>
    <xf numFmtId="164" fontId="15" fillId="7" borderId="3" xfId="0" applyNumberFormat="1" applyFont="1" applyFill="1" applyBorder="1" applyAlignment="1">
      <alignment horizontal="right"/>
    </xf>
    <xf numFmtId="164" fontId="0" fillId="0" borderId="0" xfId="0" applyNumberFormat="1"/>
    <xf numFmtId="0" fontId="14" fillId="8" borderId="0" xfId="0" applyFont="1" applyFill="1" applyAlignment="1">
      <alignment horizontal="left"/>
    </xf>
    <xf numFmtId="0" fontId="14" fillId="8" borderId="0" xfId="0" applyFont="1" applyFill="1"/>
    <xf numFmtId="164" fontId="14" fillId="8" borderId="0" xfId="0" applyNumberFormat="1" applyFont="1" applyFill="1" applyAlignment="1">
      <alignment horizontal="right"/>
    </xf>
    <xf numFmtId="164" fontId="12" fillId="8" borderId="0" xfId="0" applyNumberFormat="1" applyFont="1" applyFill="1" applyAlignment="1">
      <alignment horizontal="right"/>
    </xf>
    <xf numFmtId="164" fontId="24" fillId="8" borderId="0" xfId="0" applyNumberFormat="1" applyFont="1" applyFill="1" applyAlignment="1">
      <alignment horizontal="right"/>
    </xf>
    <xf numFmtId="164" fontId="13" fillId="8" borderId="0" xfId="0" applyNumberFormat="1" applyFont="1" applyFill="1" applyAlignment="1">
      <alignment horizontal="right"/>
    </xf>
    <xf numFmtId="0" fontId="7" fillId="6" borderId="0" xfId="0" applyFont="1" applyFill="1" applyAlignment="1">
      <alignment horizontal="left"/>
    </xf>
    <xf numFmtId="0" fontId="7" fillId="6" borderId="0" xfId="0" applyFont="1" applyFill="1"/>
    <xf numFmtId="164" fontId="7" fillId="6" borderId="0" xfId="0" applyNumberFormat="1" applyFont="1" applyFill="1" applyAlignment="1">
      <alignment horizontal="right"/>
    </xf>
    <xf numFmtId="164" fontId="25" fillId="6" borderId="0" xfId="0" applyNumberFormat="1" applyFont="1" applyFill="1" applyAlignment="1">
      <alignment horizontal="right"/>
    </xf>
    <xf numFmtId="164" fontId="8" fillId="6" borderId="0" xfId="0" applyNumberFormat="1" applyFont="1" applyFill="1" applyAlignment="1">
      <alignment horizontal="right"/>
    </xf>
    <xf numFmtId="0" fontId="10" fillId="5" borderId="0" xfId="0" applyFont="1" applyFill="1"/>
    <xf numFmtId="164" fontId="10" fillId="5" borderId="0" xfId="0" applyNumberFormat="1" applyFont="1" applyFill="1" applyAlignment="1">
      <alignment horizontal="right"/>
    </xf>
    <xf numFmtId="164" fontId="16" fillId="5" borderId="0" xfId="0" applyNumberFormat="1" applyFont="1" applyFill="1" applyAlignment="1">
      <alignment horizontal="right"/>
    </xf>
    <xf numFmtId="164" fontId="0" fillId="5" borderId="0" xfId="0" applyNumberFormat="1" applyFill="1" applyAlignment="1">
      <alignment horizontal="right"/>
    </xf>
    <xf numFmtId="0" fontId="10" fillId="8" borderId="0" xfId="0" applyFont="1" applyFill="1"/>
    <xf numFmtId="164" fontId="10" fillId="8" borderId="0" xfId="0" applyNumberFormat="1" applyFont="1" applyFill="1" applyAlignment="1">
      <alignment horizontal="right"/>
    </xf>
    <xf numFmtId="164" fontId="1" fillId="8" borderId="0" xfId="0" applyNumberFormat="1" applyFont="1" applyFill="1" applyAlignment="1">
      <alignment horizontal="right"/>
    </xf>
    <xf numFmtId="0" fontId="12" fillId="8" borderId="0" xfId="0" applyFont="1" applyFill="1"/>
    <xf numFmtId="0" fontId="12" fillId="12" borderId="0" xfId="0" applyFont="1" applyFill="1"/>
    <xf numFmtId="164" fontId="12" fillId="12" borderId="0" xfId="0" applyNumberFormat="1" applyFont="1" applyFill="1" applyAlignment="1">
      <alignment horizontal="right"/>
    </xf>
    <xf numFmtId="164" fontId="24" fillId="12" borderId="0" xfId="0" applyNumberFormat="1" applyFont="1" applyFill="1" applyAlignment="1">
      <alignment horizontal="right"/>
    </xf>
    <xf numFmtId="0" fontId="2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7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horizontal="center"/>
    </xf>
    <xf numFmtId="49" fontId="6" fillId="13" borderId="3" xfId="0" applyNumberFormat="1" applyFont="1" applyFill="1" applyBorder="1" applyAlignment="1">
      <alignment horizontal="center" wrapText="1"/>
    </xf>
    <xf numFmtId="49" fontId="6" fillId="13" borderId="3" xfId="0" applyNumberFormat="1" applyFont="1" applyFill="1" applyBorder="1" applyAlignment="1">
      <alignment horizontal="center" vertical="center" wrapText="1"/>
    </xf>
    <xf numFmtId="0" fontId="28" fillId="1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left" vertical="center"/>
    </xf>
    <xf numFmtId="4" fontId="14" fillId="0" borderId="3" xfId="0" applyNumberFormat="1" applyFont="1" applyBorder="1" applyAlignment="1">
      <alignment horizontal="right" vertical="center"/>
    </xf>
    <xf numFmtId="4" fontId="14" fillId="0" borderId="3" xfId="0" applyNumberFormat="1" applyFont="1" applyBorder="1" applyAlignment="1">
      <alignment horizontal="center" vertical="center"/>
    </xf>
    <xf numFmtId="0" fontId="7" fillId="13" borderId="3" xfId="0" applyFont="1" applyFill="1" applyBorder="1" applyAlignment="1">
      <alignment vertical="center"/>
    </xf>
    <xf numFmtId="4" fontId="25" fillId="13" borderId="3" xfId="0" applyNumberFormat="1" applyFont="1" applyFill="1" applyBorder="1" applyAlignment="1">
      <alignment horizontal="right" vertical="center"/>
    </xf>
    <xf numFmtId="4" fontId="25" fillId="13" borderId="3" xfId="0" applyNumberFormat="1" applyFont="1" applyFill="1" applyBorder="1" applyAlignment="1">
      <alignment horizontal="center" vertical="center"/>
    </xf>
    <xf numFmtId="4" fontId="7" fillId="13" borderId="3" xfId="0" applyNumberFormat="1" applyFont="1" applyFill="1" applyBorder="1" applyAlignment="1">
      <alignment horizontal="right" vertical="center"/>
    </xf>
    <xf numFmtId="4" fontId="7" fillId="13" borderId="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0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14" fillId="0" borderId="3" xfId="0" applyNumberFormat="1" applyFont="1" applyBorder="1" applyAlignment="1">
      <alignment horizontal="center" vertical="center"/>
    </xf>
    <xf numFmtId="10" fontId="25" fillId="13" borderId="3" xfId="0" applyNumberFormat="1" applyFont="1" applyFill="1" applyBorder="1" applyAlignment="1">
      <alignment horizontal="center" vertical="center"/>
    </xf>
    <xf numFmtId="2" fontId="7" fillId="13" borderId="3" xfId="0" applyNumberFormat="1" applyFont="1" applyFill="1" applyBorder="1" applyAlignment="1">
      <alignment horizontal="center" vertical="center"/>
    </xf>
    <xf numFmtId="0" fontId="0" fillId="0" borderId="0" xfId="0" quotePrefix="1"/>
    <xf numFmtId="0" fontId="31" fillId="0" borderId="0" xfId="2"/>
    <xf numFmtId="3" fontId="32" fillId="14" borderId="0" xfId="1" applyNumberFormat="1" applyFont="1" applyFill="1"/>
    <xf numFmtId="0" fontId="32" fillId="14" borderId="0" xfId="1" applyFont="1" applyFill="1" applyAlignment="1">
      <alignment horizontal="center"/>
    </xf>
    <xf numFmtId="3" fontId="33" fillId="14" borderId="3" xfId="1" applyNumberFormat="1" applyFont="1" applyFill="1" applyBorder="1" applyAlignment="1">
      <alignment horizontal="center" vertical="center" wrapText="1"/>
    </xf>
    <xf numFmtId="3" fontId="33" fillId="14" borderId="1" xfId="1" applyNumberFormat="1" applyFont="1" applyFill="1" applyBorder="1" applyAlignment="1">
      <alignment horizontal="center" vertical="center" wrapText="1"/>
    </xf>
    <xf numFmtId="49" fontId="34" fillId="14" borderId="4" xfId="1" applyNumberFormat="1" applyFont="1" applyFill="1" applyBorder="1" applyAlignment="1">
      <alignment horizontal="center" vertical="center"/>
    </xf>
    <xf numFmtId="49" fontId="34" fillId="14" borderId="5" xfId="1" applyNumberFormat="1" applyFont="1" applyFill="1" applyBorder="1" applyAlignment="1">
      <alignment vertical="center"/>
    </xf>
    <xf numFmtId="0" fontId="35" fillId="14" borderId="6" xfId="1" applyFont="1" applyFill="1" applyBorder="1" applyAlignment="1">
      <alignment horizontal="center" vertical="center"/>
    </xf>
    <xf numFmtId="3" fontId="36" fillId="14" borderId="7" xfId="1" applyNumberFormat="1" applyFont="1" applyFill="1" applyBorder="1" applyAlignment="1">
      <alignment horizontal="center" vertical="center"/>
    </xf>
    <xf numFmtId="3" fontId="35" fillId="14" borderId="8" xfId="1" applyNumberFormat="1" applyFont="1" applyFill="1" applyBorder="1" applyAlignment="1">
      <alignment vertical="center"/>
    </xf>
    <xf numFmtId="49" fontId="34" fillId="14" borderId="3" xfId="1" applyNumberFormat="1" applyFont="1" applyFill="1" applyBorder="1" applyAlignment="1">
      <alignment horizontal="center" vertical="center"/>
    </xf>
    <xf numFmtId="49" fontId="34" fillId="14" borderId="3" xfId="1" applyNumberFormat="1" applyFont="1" applyFill="1" applyBorder="1" applyAlignment="1">
      <alignment horizontal="right" vertical="center"/>
    </xf>
    <xf numFmtId="0" fontId="37" fillId="14" borderId="3" xfId="1" applyFont="1" applyFill="1" applyBorder="1" applyAlignment="1">
      <alignment horizontal="right" vertical="center"/>
    </xf>
    <xf numFmtId="3" fontId="35" fillId="14" borderId="3" xfId="1" applyNumberFormat="1" applyFont="1" applyFill="1" applyBorder="1" applyAlignment="1">
      <alignment vertical="center"/>
    </xf>
    <xf numFmtId="49" fontId="32" fillId="14" borderId="3" xfId="1" applyNumberFormat="1" applyFont="1" applyFill="1" applyBorder="1" applyAlignment="1">
      <alignment vertical="center"/>
    </xf>
    <xf numFmtId="4" fontId="32" fillId="14" borderId="3" xfId="1" applyNumberFormat="1" applyFont="1" applyFill="1" applyBorder="1" applyAlignment="1">
      <alignment horizontal="right" vertical="center"/>
    </xf>
    <xf numFmtId="3" fontId="32" fillId="14" borderId="3" xfId="1" applyNumberFormat="1" applyFont="1" applyFill="1" applyBorder="1" applyAlignment="1">
      <alignment horizontal="right" vertical="center"/>
    </xf>
    <xf numFmtId="4" fontId="37" fillId="14" borderId="3" xfId="1" applyNumberFormat="1" applyFont="1" applyFill="1" applyBorder="1" applyAlignment="1">
      <alignment horizontal="right" vertical="center"/>
    </xf>
    <xf numFmtId="3" fontId="34" fillId="14" borderId="3" xfId="1" applyNumberFormat="1" applyFont="1" applyFill="1" applyBorder="1" applyAlignment="1">
      <alignment horizontal="right" vertical="center"/>
    </xf>
    <xf numFmtId="49" fontId="34" fillId="14" borderId="3" xfId="1" applyNumberFormat="1" applyFont="1" applyFill="1" applyBorder="1" applyAlignment="1">
      <alignment vertical="center"/>
    </xf>
    <xf numFmtId="4" fontId="35" fillId="14" borderId="3" xfId="1" applyNumberFormat="1" applyFont="1" applyFill="1" applyBorder="1" applyAlignment="1">
      <alignment horizontal="right"/>
    </xf>
    <xf numFmtId="3" fontId="35" fillId="14" borderId="3" xfId="1" applyNumberFormat="1" applyFont="1" applyFill="1" applyBorder="1" applyAlignment="1">
      <alignment horizontal="right"/>
    </xf>
    <xf numFmtId="4" fontId="34" fillId="14" borderId="3" xfId="1" applyNumberFormat="1" applyFont="1" applyFill="1" applyBorder="1" applyAlignment="1">
      <alignment horizontal="right" vertical="center"/>
    </xf>
    <xf numFmtId="4" fontId="35" fillId="14" borderId="3" xfId="1" applyNumberFormat="1" applyFont="1" applyFill="1" applyBorder="1" applyAlignment="1">
      <alignment horizontal="right" vertical="center"/>
    </xf>
    <xf numFmtId="3" fontId="35" fillId="14" borderId="3" xfId="1" applyNumberFormat="1" applyFont="1" applyFill="1" applyBorder="1" applyAlignment="1">
      <alignment horizontal="right" vertical="center"/>
    </xf>
    <xf numFmtId="4" fontId="34" fillId="14" borderId="3" xfId="1" applyNumberFormat="1" applyFont="1" applyFill="1" applyBorder="1" applyAlignment="1">
      <alignment horizontal="right"/>
    </xf>
    <xf numFmtId="3" fontId="34" fillId="14" borderId="3" xfId="1" applyNumberFormat="1" applyFont="1" applyFill="1" applyBorder="1" applyAlignment="1">
      <alignment horizontal="right"/>
    </xf>
    <xf numFmtId="3" fontId="37" fillId="0" borderId="3" xfId="1" applyNumberFormat="1" applyFont="1" applyBorder="1" applyAlignment="1">
      <alignment horizontal="center"/>
    </xf>
    <xf numFmtId="3" fontId="38" fillId="0" borderId="3" xfId="1" applyNumberFormat="1" applyFont="1" applyBorder="1"/>
    <xf numFmtId="4" fontId="32" fillId="0" borderId="3" xfId="1" applyNumberFormat="1" applyFont="1" applyBorder="1"/>
    <xf numFmtId="3" fontId="32" fillId="0" borderId="3" xfId="1" applyNumberFormat="1" applyFont="1" applyBorder="1"/>
    <xf numFmtId="3" fontId="37" fillId="0" borderId="3" xfId="1" applyNumberFormat="1" applyFont="1" applyBorder="1" applyAlignment="1">
      <alignment horizontal="right"/>
    </xf>
    <xf numFmtId="4" fontId="37" fillId="0" borderId="3" xfId="1" applyNumberFormat="1" applyFont="1" applyBorder="1"/>
    <xf numFmtId="3" fontId="37" fillId="0" borderId="3" xfId="1" applyNumberFormat="1" applyFont="1" applyBorder="1"/>
    <xf numFmtId="3" fontId="34" fillId="14" borderId="3" xfId="1" applyNumberFormat="1" applyFont="1" applyFill="1" applyBorder="1" applyAlignment="1">
      <alignment horizontal="center"/>
    </xf>
    <xf numFmtId="0" fontId="40" fillId="9" borderId="0" xfId="0" applyFont="1" applyFill="1" applyAlignment="1">
      <alignment horizontal="left"/>
    </xf>
    <xf numFmtId="0" fontId="40" fillId="9" borderId="0" xfId="0" applyFont="1" applyFill="1"/>
    <xf numFmtId="164" fontId="40" fillId="9" borderId="0" xfId="0" applyNumberFormat="1" applyFont="1" applyFill="1" applyAlignment="1">
      <alignment horizontal="right"/>
    </xf>
    <xf numFmtId="0" fontId="41" fillId="0" borderId="0" xfId="0" applyFont="1" applyAlignment="1">
      <alignment horizontal="left"/>
    </xf>
    <xf numFmtId="0" fontId="41" fillId="0" borderId="0" xfId="0" applyFont="1"/>
    <xf numFmtId="164" fontId="41" fillId="0" borderId="0" xfId="0" applyNumberFormat="1" applyFont="1" applyAlignment="1">
      <alignment horizontal="right"/>
    </xf>
    <xf numFmtId="164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0" fontId="40" fillId="0" borderId="0" xfId="0" applyFont="1"/>
    <xf numFmtId="164" fontId="41" fillId="10" borderId="0" xfId="0" applyNumberFormat="1" applyFont="1" applyFill="1" applyAlignment="1">
      <alignment horizontal="right"/>
    </xf>
    <xf numFmtId="164" fontId="39" fillId="0" borderId="0" xfId="0" applyNumberFormat="1" applyFont="1" applyAlignment="1">
      <alignment horizontal="right"/>
    </xf>
    <xf numFmtId="0" fontId="42" fillId="0" borderId="0" xfId="0" applyFont="1" applyAlignment="1">
      <alignment horizontal="left"/>
    </xf>
    <xf numFmtId="0" fontId="42" fillId="0" borderId="0" xfId="0" applyFont="1"/>
    <xf numFmtId="164" fontId="42" fillId="0" borderId="0" xfId="0" applyNumberFormat="1" applyFont="1" applyAlignment="1">
      <alignment horizontal="right"/>
    </xf>
    <xf numFmtId="3" fontId="34" fillId="14" borderId="3" xfId="1" applyNumberFormat="1" applyFont="1" applyFill="1" applyBorder="1" applyAlignment="1">
      <alignment horizontal="center"/>
    </xf>
    <xf numFmtId="3" fontId="34" fillId="14" borderId="1" xfId="1" applyNumberFormat="1" applyFont="1" applyFill="1" applyBorder="1" applyAlignment="1">
      <alignment horizontal="center"/>
    </xf>
    <xf numFmtId="3" fontId="34" fillId="14" borderId="2" xfId="1" applyNumberFormat="1" applyFont="1" applyFill="1" applyBorder="1" applyAlignment="1">
      <alignment horizontal="center"/>
    </xf>
    <xf numFmtId="3" fontId="30" fillId="14" borderId="0" xfId="1" applyNumberFormat="1" applyFont="1" applyFill="1" applyAlignment="1">
      <alignment horizontal="center" vertical="center"/>
    </xf>
    <xf numFmtId="49" fontId="34" fillId="14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</cellXfs>
  <cellStyles count="3">
    <cellStyle name="Normalno" xfId="0" builtinId="0"/>
    <cellStyle name="Normalno 2" xfId="2" xr:uid="{D461C89C-1DE8-4D5A-8DEE-DA0B61B73551}"/>
    <cellStyle name="Normalno 3 2" xfId="1" xr:uid="{C1B2003A-71D8-44CF-87E1-679D402DA4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FD11-86B0-42E8-A82B-7E64AB3E8718}">
  <sheetPr>
    <pageSetUpPr fitToPage="1"/>
  </sheetPr>
  <dimension ref="A1:F33"/>
  <sheetViews>
    <sheetView workbookViewId="0">
      <pane ySplit="10" topLeftCell="A11" activePane="bottomLeft" state="frozen"/>
      <selection pane="bottomLeft" activeCell="A4" sqref="A4"/>
    </sheetView>
  </sheetViews>
  <sheetFormatPr defaultColWidth="9.140625" defaultRowHeight="15" x14ac:dyDescent="0.25"/>
  <cols>
    <col min="1" max="1" width="74" customWidth="1"/>
    <col min="2" max="4" width="19.7109375" customWidth="1"/>
    <col min="5" max="5" width="18.140625" customWidth="1"/>
    <col min="6" max="6" width="19.28515625" customWidth="1"/>
  </cols>
  <sheetData>
    <row r="1" spans="1:6" s="112" customFormat="1" ht="30" customHeight="1" x14ac:dyDescent="0.25">
      <c r="A1" s="193" t="s">
        <v>238</v>
      </c>
      <c r="B1" s="193"/>
      <c r="C1" s="193"/>
      <c r="D1" s="193"/>
      <c r="E1" s="193"/>
      <c r="F1" s="193"/>
    </row>
    <row r="2" spans="1:6" s="112" customFormat="1" ht="30" customHeight="1" x14ac:dyDescent="0.25">
      <c r="A2" s="193" t="s">
        <v>239</v>
      </c>
      <c r="B2" s="193"/>
      <c r="C2" s="193"/>
      <c r="D2" s="193"/>
      <c r="E2" s="193"/>
      <c r="F2" s="193"/>
    </row>
    <row r="3" spans="1:6" s="3" customFormat="1" ht="12.75" x14ac:dyDescent="0.2">
      <c r="A3" s="113"/>
      <c r="B3" s="114"/>
      <c r="C3" s="114"/>
      <c r="D3" s="114"/>
      <c r="E3" s="114"/>
      <c r="F3" s="114"/>
    </row>
    <row r="4" spans="1:6" x14ac:dyDescent="0.25">
      <c r="A4" s="113" t="s">
        <v>0</v>
      </c>
      <c r="B4" s="115"/>
      <c r="C4" s="115"/>
      <c r="D4" s="115"/>
      <c r="E4" s="115"/>
      <c r="F4" s="115"/>
    </row>
    <row r="5" spans="1:6" s="116" customFormat="1" ht="24.95" customHeight="1" x14ac:dyDescent="0.3">
      <c r="A5" s="193"/>
      <c r="B5" s="193"/>
      <c r="C5" s="193"/>
      <c r="D5" s="193"/>
      <c r="E5" s="193"/>
      <c r="F5" s="193"/>
    </row>
    <row r="6" spans="1:6" s="116" customFormat="1" ht="24.95" customHeight="1" x14ac:dyDescent="0.3">
      <c r="A6" s="193" t="s">
        <v>240</v>
      </c>
      <c r="B6" s="193"/>
      <c r="C6" s="193"/>
      <c r="D6" s="193"/>
      <c r="E6" s="193"/>
      <c r="F6" s="193"/>
    </row>
    <row r="7" spans="1:6" s="117" customFormat="1" ht="44.1" customHeight="1" x14ac:dyDescent="0.25">
      <c r="A7" s="194"/>
      <c r="B7" s="194"/>
      <c r="C7" s="194"/>
      <c r="D7" s="194"/>
      <c r="E7" s="194"/>
      <c r="F7" s="194"/>
    </row>
    <row r="8" spans="1:6" s="22" customFormat="1" ht="24.95" customHeight="1" x14ac:dyDescent="0.25">
      <c r="A8" s="10" t="s">
        <v>241</v>
      </c>
      <c r="B8" s="118"/>
      <c r="C8" s="118"/>
      <c r="D8" s="118"/>
      <c r="E8" s="118"/>
      <c r="F8" s="118"/>
    </row>
    <row r="9" spans="1:6" ht="57.6" customHeight="1" x14ac:dyDescent="0.25">
      <c r="A9" s="119" t="s">
        <v>2</v>
      </c>
      <c r="B9" s="120" t="s">
        <v>242</v>
      </c>
      <c r="C9" s="120" t="s">
        <v>243</v>
      </c>
      <c r="D9" s="120" t="s">
        <v>244</v>
      </c>
      <c r="E9" s="120" t="s">
        <v>245</v>
      </c>
      <c r="F9" s="120" t="s">
        <v>246</v>
      </c>
    </row>
    <row r="10" spans="1:6" s="122" customFormat="1" ht="15.95" customHeight="1" x14ac:dyDescent="0.25">
      <c r="A10" s="121" t="s">
        <v>247</v>
      </c>
      <c r="B10" s="121">
        <f>COLUMN()</f>
        <v>2</v>
      </c>
      <c r="C10" s="121">
        <f>COLUMN()</f>
        <v>3</v>
      </c>
      <c r="D10" s="121">
        <f>COLUMN()</f>
        <v>4</v>
      </c>
      <c r="E10" s="121">
        <v>5</v>
      </c>
      <c r="F10" s="121">
        <v>6</v>
      </c>
    </row>
    <row r="11" spans="1:6" s="122" customFormat="1" ht="24.95" customHeight="1" x14ac:dyDescent="0.25">
      <c r="A11" s="123" t="s">
        <v>248</v>
      </c>
      <c r="B11" s="124">
        <v>1147025.93</v>
      </c>
      <c r="C11" s="124">
        <v>1790021</v>
      </c>
      <c r="D11" s="124">
        <v>2104620</v>
      </c>
      <c r="E11" s="125">
        <v>2180438</v>
      </c>
      <c r="F11" s="125">
        <v>2202338.88</v>
      </c>
    </row>
    <row r="12" spans="1:6" s="122" customFormat="1" ht="24.95" customHeight="1" x14ac:dyDescent="0.25">
      <c r="A12" s="123" t="s">
        <v>249</v>
      </c>
      <c r="B12" s="124">
        <v>13244.85</v>
      </c>
      <c r="C12" s="124">
        <v>0</v>
      </c>
      <c r="D12" s="124">
        <v>0</v>
      </c>
      <c r="E12" s="125"/>
      <c r="F12" s="125"/>
    </row>
    <row r="13" spans="1:6" s="122" customFormat="1" ht="30" customHeight="1" x14ac:dyDescent="0.25">
      <c r="A13" s="126" t="s">
        <v>250</v>
      </c>
      <c r="B13" s="127">
        <f>B11+B12</f>
        <v>1160270.78</v>
      </c>
      <c r="C13" s="127">
        <f>C11+C12</f>
        <v>1790021</v>
      </c>
      <c r="D13" s="127">
        <f>D11+D12</f>
        <v>2104620</v>
      </c>
      <c r="E13" s="128">
        <f>E11+E12</f>
        <v>2180438</v>
      </c>
      <c r="F13" s="128">
        <f>F11+F12</f>
        <v>2202338.88</v>
      </c>
    </row>
    <row r="14" spans="1:6" s="122" customFormat="1" ht="24.95" customHeight="1" x14ac:dyDescent="0.25">
      <c r="A14" s="123" t="s">
        <v>251</v>
      </c>
      <c r="B14" s="124">
        <v>602335.23</v>
      </c>
      <c r="C14" s="124">
        <v>1484232</v>
      </c>
      <c r="D14" s="124">
        <v>1615538.46</v>
      </c>
      <c r="E14" s="125">
        <v>1647280</v>
      </c>
      <c r="F14" s="125">
        <v>1669180.88</v>
      </c>
    </row>
    <row r="15" spans="1:6" s="122" customFormat="1" ht="24.95" customHeight="1" x14ac:dyDescent="0.25">
      <c r="A15" s="123" t="s">
        <v>252</v>
      </c>
      <c r="B15" s="124">
        <v>410713.58</v>
      </c>
      <c r="C15" s="124">
        <v>610131</v>
      </c>
      <c r="D15" s="124">
        <v>459268</v>
      </c>
      <c r="E15" s="125">
        <v>434768</v>
      </c>
      <c r="F15" s="125">
        <v>434768</v>
      </c>
    </row>
    <row r="16" spans="1:6" ht="30" customHeight="1" x14ac:dyDescent="0.25">
      <c r="A16" s="126" t="s">
        <v>253</v>
      </c>
      <c r="B16" s="129">
        <f>B14+B15</f>
        <v>1013048.81</v>
      </c>
      <c r="C16" s="129">
        <f>C14+C15</f>
        <v>2094363</v>
      </c>
      <c r="D16" s="129">
        <f>D14+D15</f>
        <v>2074806.46</v>
      </c>
      <c r="E16" s="130">
        <f>E14+E15</f>
        <v>2082048</v>
      </c>
      <c r="F16" s="130">
        <f>F14+F15</f>
        <v>2103948.88</v>
      </c>
    </row>
    <row r="17" spans="1:6" ht="30" customHeight="1" x14ac:dyDescent="0.25">
      <c r="A17" s="126" t="s">
        <v>254</v>
      </c>
      <c r="B17" s="129">
        <f>B11+B12-B14-B15</f>
        <v>147221.97000000003</v>
      </c>
      <c r="C17" s="129">
        <f>C11+C12-C14-C15</f>
        <v>-304342</v>
      </c>
      <c r="D17" s="129">
        <f>D11+D12-D14-D15</f>
        <v>29813.540000000037</v>
      </c>
      <c r="E17" s="130">
        <f>E13-E16</f>
        <v>98390</v>
      </c>
      <c r="F17" s="130">
        <f>F13-F16</f>
        <v>98390</v>
      </c>
    </row>
    <row r="18" spans="1:6" x14ac:dyDescent="0.25">
      <c r="A18" s="131"/>
      <c r="B18" s="132"/>
      <c r="C18" s="132"/>
      <c r="D18" s="132"/>
      <c r="E18" s="133"/>
      <c r="F18" s="133"/>
    </row>
    <row r="19" spans="1:6" x14ac:dyDescent="0.25">
      <c r="A19" s="131"/>
      <c r="B19" s="132"/>
      <c r="C19" s="132"/>
      <c r="D19" s="132"/>
      <c r="E19" s="133"/>
      <c r="F19" s="133"/>
    </row>
    <row r="20" spans="1:6" x14ac:dyDescent="0.25">
      <c r="A20" s="131"/>
      <c r="B20" s="132"/>
      <c r="C20" s="132"/>
      <c r="D20" s="132"/>
      <c r="E20" s="133"/>
      <c r="F20" s="133"/>
    </row>
    <row r="21" spans="1:6" s="22" customFormat="1" ht="21.75" customHeight="1" x14ac:dyDescent="0.2">
      <c r="A21" s="134" t="s">
        <v>255</v>
      </c>
      <c r="B21" s="118"/>
      <c r="C21" s="118"/>
      <c r="D21" s="118"/>
      <c r="E21" s="118"/>
      <c r="F21" s="118"/>
    </row>
    <row r="22" spans="1:6" ht="57.6" customHeight="1" x14ac:dyDescent="0.25">
      <c r="A22" s="119" t="s">
        <v>2</v>
      </c>
      <c r="B22" s="119" t="str">
        <f>B9</f>
        <v xml:space="preserve">Ostvarenje /
Izvršenje 2023. </v>
      </c>
      <c r="C22" s="119" t="str">
        <f>C9</f>
        <v>Plan 
2024.</v>
      </c>
      <c r="D22" s="119" t="str">
        <f>D9</f>
        <v xml:space="preserve">Plan 2025. </v>
      </c>
      <c r="E22" s="119" t="str">
        <f>E9</f>
        <v xml:space="preserve">Projekcija 2026. </v>
      </c>
      <c r="F22" s="119" t="str">
        <f>F9</f>
        <v xml:space="preserve">Projekcija 2027. </v>
      </c>
    </row>
    <row r="23" spans="1:6" s="122" customFormat="1" ht="15.95" customHeight="1" x14ac:dyDescent="0.25">
      <c r="A23" s="121" t="s">
        <v>247</v>
      </c>
      <c r="B23" s="121">
        <f>COLUMN()</f>
        <v>2</v>
      </c>
      <c r="C23" s="121">
        <f>COLUMN()</f>
        <v>3</v>
      </c>
      <c r="D23" s="121">
        <f>COLUMN()</f>
        <v>4</v>
      </c>
      <c r="E23" s="121">
        <v>5</v>
      </c>
      <c r="F23" s="121">
        <v>6</v>
      </c>
    </row>
    <row r="24" spans="1:6" s="122" customFormat="1" ht="24.95" customHeight="1" x14ac:dyDescent="0.25">
      <c r="A24" s="123" t="s">
        <v>256</v>
      </c>
      <c r="B24" s="124">
        <v>0</v>
      </c>
      <c r="C24" s="124">
        <v>0</v>
      </c>
      <c r="D24" s="124">
        <v>0</v>
      </c>
      <c r="E24" s="135"/>
      <c r="F24" s="135"/>
    </row>
    <row r="25" spans="1:6" s="122" customFormat="1" ht="24.95" customHeight="1" x14ac:dyDescent="0.25">
      <c r="A25" s="123" t="s">
        <v>257</v>
      </c>
      <c r="B25" s="124">
        <v>0</v>
      </c>
      <c r="C25" s="124">
        <v>0</v>
      </c>
      <c r="D25" s="124">
        <v>0</v>
      </c>
      <c r="E25" s="135"/>
      <c r="F25" s="135"/>
    </row>
    <row r="26" spans="1:6" s="122" customFormat="1" ht="30" customHeight="1" x14ac:dyDescent="0.25">
      <c r="A26" s="126" t="s">
        <v>258</v>
      </c>
      <c r="B26" s="127">
        <f>B24-B25</f>
        <v>0</v>
      </c>
      <c r="C26" s="127">
        <f>C24-C25</f>
        <v>0</v>
      </c>
      <c r="D26" s="127">
        <f>D24-D25</f>
        <v>0</v>
      </c>
      <c r="E26" s="136"/>
      <c r="F26" s="136"/>
    </row>
    <row r="27" spans="1:6" s="122" customFormat="1" ht="24.95" customHeight="1" x14ac:dyDescent="0.25">
      <c r="A27" s="123" t="s">
        <v>259</v>
      </c>
      <c r="B27" s="124">
        <v>327064</v>
      </c>
      <c r="C27" s="124">
        <v>435121.24</v>
      </c>
      <c r="D27" s="124">
        <v>130779.24</v>
      </c>
      <c r="E27" s="125">
        <v>160592.78</v>
      </c>
      <c r="F27" s="125">
        <v>258982.78</v>
      </c>
    </row>
    <row r="28" spans="1:6" s="122" customFormat="1" ht="24.95" customHeight="1" x14ac:dyDescent="0.25">
      <c r="A28" s="123" t="s">
        <v>260</v>
      </c>
      <c r="B28" s="124">
        <v>425215</v>
      </c>
      <c r="C28" s="124">
        <v>130779.24</v>
      </c>
      <c r="D28" s="124">
        <v>160592.78</v>
      </c>
      <c r="E28" s="125">
        <v>258982.78</v>
      </c>
      <c r="F28" s="125">
        <v>357372.78</v>
      </c>
    </row>
    <row r="29" spans="1:6" ht="30" customHeight="1" x14ac:dyDescent="0.25">
      <c r="A29" s="126" t="s">
        <v>261</v>
      </c>
      <c r="B29" s="129">
        <f>B24-B25+B27-B28</f>
        <v>-98151</v>
      </c>
      <c r="C29" s="129">
        <f>C24-C25+C27-C28</f>
        <v>304342</v>
      </c>
      <c r="D29" s="129">
        <f>D24-D25+D27-D28</f>
        <v>-29813.539999999994</v>
      </c>
      <c r="E29" s="130">
        <f>E24-E25+E27-E28</f>
        <v>-98390</v>
      </c>
      <c r="F29" s="130">
        <f>F27-F28</f>
        <v>-98390.000000000029</v>
      </c>
    </row>
    <row r="30" spans="1:6" ht="30" customHeight="1" x14ac:dyDescent="0.25">
      <c r="A30" s="126" t="s">
        <v>262</v>
      </c>
      <c r="B30" s="129">
        <f>B17+B29</f>
        <v>49070.97000000003</v>
      </c>
      <c r="C30" s="129">
        <f>C17+C29</f>
        <v>0</v>
      </c>
      <c r="D30" s="129">
        <f>D17+D29</f>
        <v>4.3655745685100555E-11</v>
      </c>
      <c r="E30" s="137">
        <f>E17+E29</f>
        <v>0</v>
      </c>
      <c r="F30" s="137">
        <f>F17+F29</f>
        <v>0</v>
      </c>
    </row>
    <row r="31" spans="1:6" x14ac:dyDescent="0.25">
      <c r="A31" s="122"/>
      <c r="B31" s="122"/>
      <c r="C31" s="122"/>
      <c r="D31" s="122"/>
      <c r="E31" s="122"/>
      <c r="F31" s="122"/>
    </row>
    <row r="32" spans="1:6" x14ac:dyDescent="0.25">
      <c r="A32" s="122"/>
      <c r="B32" s="122"/>
      <c r="C32" s="122"/>
      <c r="D32" s="122"/>
      <c r="E32" s="122"/>
      <c r="F32" s="122"/>
    </row>
    <row r="33" spans="3:3" x14ac:dyDescent="0.25">
      <c r="C33" s="138"/>
    </row>
  </sheetData>
  <mergeCells count="5">
    <mergeCell ref="A1:F1"/>
    <mergeCell ref="A2:F2"/>
    <mergeCell ref="A5:F5"/>
    <mergeCell ref="A6:F6"/>
    <mergeCell ref="A7:F7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401E-3FDE-48D2-B992-D6E6235C42F3}">
  <sheetPr>
    <pageSetUpPr fitToPage="1"/>
  </sheetPr>
  <dimension ref="A1:G433"/>
  <sheetViews>
    <sheetView zoomScale="93" zoomScaleNormal="93" workbookViewId="0">
      <selection activeCell="A4" sqref="A4"/>
    </sheetView>
  </sheetViews>
  <sheetFormatPr defaultRowHeight="15" x14ac:dyDescent="0.25"/>
  <cols>
    <col min="1" max="1" width="7.85546875" customWidth="1"/>
    <col min="2" max="2" width="59.5703125" customWidth="1"/>
    <col min="3" max="7" width="18.7109375" customWidth="1"/>
    <col min="257" max="257" width="7.85546875" customWidth="1"/>
    <col min="258" max="258" width="59.5703125" customWidth="1"/>
    <col min="259" max="263" width="18.7109375" customWidth="1"/>
    <col min="513" max="513" width="7.85546875" customWidth="1"/>
    <col min="514" max="514" width="59.5703125" customWidth="1"/>
    <col min="515" max="519" width="18.7109375" customWidth="1"/>
    <col min="769" max="769" width="7.85546875" customWidth="1"/>
    <col min="770" max="770" width="59.5703125" customWidth="1"/>
    <col min="771" max="775" width="18.7109375" customWidth="1"/>
    <col min="1025" max="1025" width="7.85546875" customWidth="1"/>
    <col min="1026" max="1026" width="59.5703125" customWidth="1"/>
    <col min="1027" max="1031" width="18.7109375" customWidth="1"/>
    <col min="1281" max="1281" width="7.85546875" customWidth="1"/>
    <col min="1282" max="1282" width="59.5703125" customWidth="1"/>
    <col min="1283" max="1287" width="18.7109375" customWidth="1"/>
    <col min="1537" max="1537" width="7.85546875" customWidth="1"/>
    <col min="1538" max="1538" width="59.5703125" customWidth="1"/>
    <col min="1539" max="1543" width="18.7109375" customWidth="1"/>
    <col min="1793" max="1793" width="7.85546875" customWidth="1"/>
    <col min="1794" max="1794" width="59.5703125" customWidth="1"/>
    <col min="1795" max="1799" width="18.7109375" customWidth="1"/>
    <col min="2049" max="2049" width="7.85546875" customWidth="1"/>
    <col min="2050" max="2050" width="59.5703125" customWidth="1"/>
    <col min="2051" max="2055" width="18.7109375" customWidth="1"/>
    <col min="2305" max="2305" width="7.85546875" customWidth="1"/>
    <col min="2306" max="2306" width="59.5703125" customWidth="1"/>
    <col min="2307" max="2311" width="18.7109375" customWidth="1"/>
    <col min="2561" max="2561" width="7.85546875" customWidth="1"/>
    <col min="2562" max="2562" width="59.5703125" customWidth="1"/>
    <col min="2563" max="2567" width="18.7109375" customWidth="1"/>
    <col min="2817" max="2817" width="7.85546875" customWidth="1"/>
    <col min="2818" max="2818" width="59.5703125" customWidth="1"/>
    <col min="2819" max="2823" width="18.7109375" customWidth="1"/>
    <col min="3073" max="3073" width="7.85546875" customWidth="1"/>
    <col min="3074" max="3074" width="59.5703125" customWidth="1"/>
    <col min="3075" max="3079" width="18.7109375" customWidth="1"/>
    <col min="3329" max="3329" width="7.85546875" customWidth="1"/>
    <col min="3330" max="3330" width="59.5703125" customWidth="1"/>
    <col min="3331" max="3335" width="18.7109375" customWidth="1"/>
    <col min="3585" max="3585" width="7.85546875" customWidth="1"/>
    <col min="3586" max="3586" width="59.5703125" customWidth="1"/>
    <col min="3587" max="3591" width="18.7109375" customWidth="1"/>
    <col min="3841" max="3841" width="7.85546875" customWidth="1"/>
    <col min="3842" max="3842" width="59.5703125" customWidth="1"/>
    <col min="3843" max="3847" width="18.7109375" customWidth="1"/>
    <col min="4097" max="4097" width="7.85546875" customWidth="1"/>
    <col min="4098" max="4098" width="59.5703125" customWidth="1"/>
    <col min="4099" max="4103" width="18.7109375" customWidth="1"/>
    <col min="4353" max="4353" width="7.85546875" customWidth="1"/>
    <col min="4354" max="4354" width="59.5703125" customWidth="1"/>
    <col min="4355" max="4359" width="18.7109375" customWidth="1"/>
    <col min="4609" max="4609" width="7.85546875" customWidth="1"/>
    <col min="4610" max="4610" width="59.5703125" customWidth="1"/>
    <col min="4611" max="4615" width="18.7109375" customWidth="1"/>
    <col min="4865" max="4865" width="7.85546875" customWidth="1"/>
    <col min="4866" max="4866" width="59.5703125" customWidth="1"/>
    <col min="4867" max="4871" width="18.7109375" customWidth="1"/>
    <col min="5121" max="5121" width="7.85546875" customWidth="1"/>
    <col min="5122" max="5122" width="59.5703125" customWidth="1"/>
    <col min="5123" max="5127" width="18.7109375" customWidth="1"/>
    <col min="5377" max="5377" width="7.85546875" customWidth="1"/>
    <col min="5378" max="5378" width="59.5703125" customWidth="1"/>
    <col min="5379" max="5383" width="18.7109375" customWidth="1"/>
    <col min="5633" max="5633" width="7.85546875" customWidth="1"/>
    <col min="5634" max="5634" width="59.5703125" customWidth="1"/>
    <col min="5635" max="5639" width="18.7109375" customWidth="1"/>
    <col min="5889" max="5889" width="7.85546875" customWidth="1"/>
    <col min="5890" max="5890" width="59.5703125" customWidth="1"/>
    <col min="5891" max="5895" width="18.7109375" customWidth="1"/>
    <col min="6145" max="6145" width="7.85546875" customWidth="1"/>
    <col min="6146" max="6146" width="59.5703125" customWidth="1"/>
    <col min="6147" max="6151" width="18.7109375" customWidth="1"/>
    <col min="6401" max="6401" width="7.85546875" customWidth="1"/>
    <col min="6402" max="6402" width="59.5703125" customWidth="1"/>
    <col min="6403" max="6407" width="18.7109375" customWidth="1"/>
    <col min="6657" max="6657" width="7.85546875" customWidth="1"/>
    <col min="6658" max="6658" width="59.5703125" customWidth="1"/>
    <col min="6659" max="6663" width="18.7109375" customWidth="1"/>
    <col min="6913" max="6913" width="7.85546875" customWidth="1"/>
    <col min="6914" max="6914" width="59.5703125" customWidth="1"/>
    <col min="6915" max="6919" width="18.7109375" customWidth="1"/>
    <col min="7169" max="7169" width="7.85546875" customWidth="1"/>
    <col min="7170" max="7170" width="59.5703125" customWidth="1"/>
    <col min="7171" max="7175" width="18.7109375" customWidth="1"/>
    <col min="7425" max="7425" width="7.85546875" customWidth="1"/>
    <col min="7426" max="7426" width="59.5703125" customWidth="1"/>
    <col min="7427" max="7431" width="18.7109375" customWidth="1"/>
    <col min="7681" max="7681" width="7.85546875" customWidth="1"/>
    <col min="7682" max="7682" width="59.5703125" customWidth="1"/>
    <col min="7683" max="7687" width="18.7109375" customWidth="1"/>
    <col min="7937" max="7937" width="7.85546875" customWidth="1"/>
    <col min="7938" max="7938" width="59.5703125" customWidth="1"/>
    <col min="7939" max="7943" width="18.7109375" customWidth="1"/>
    <col min="8193" max="8193" width="7.85546875" customWidth="1"/>
    <col min="8194" max="8194" width="59.5703125" customWidth="1"/>
    <col min="8195" max="8199" width="18.7109375" customWidth="1"/>
    <col min="8449" max="8449" width="7.85546875" customWidth="1"/>
    <col min="8450" max="8450" width="59.5703125" customWidth="1"/>
    <col min="8451" max="8455" width="18.7109375" customWidth="1"/>
    <col min="8705" max="8705" width="7.85546875" customWidth="1"/>
    <col min="8706" max="8706" width="59.5703125" customWidth="1"/>
    <col min="8707" max="8711" width="18.7109375" customWidth="1"/>
    <col min="8961" max="8961" width="7.85546875" customWidth="1"/>
    <col min="8962" max="8962" width="59.5703125" customWidth="1"/>
    <col min="8963" max="8967" width="18.7109375" customWidth="1"/>
    <col min="9217" max="9217" width="7.85546875" customWidth="1"/>
    <col min="9218" max="9218" width="59.5703125" customWidth="1"/>
    <col min="9219" max="9223" width="18.7109375" customWidth="1"/>
    <col min="9473" max="9473" width="7.85546875" customWidth="1"/>
    <col min="9474" max="9474" width="59.5703125" customWidth="1"/>
    <col min="9475" max="9479" width="18.7109375" customWidth="1"/>
    <col min="9729" max="9729" width="7.85546875" customWidth="1"/>
    <col min="9730" max="9730" width="59.5703125" customWidth="1"/>
    <col min="9731" max="9735" width="18.7109375" customWidth="1"/>
    <col min="9985" max="9985" width="7.85546875" customWidth="1"/>
    <col min="9986" max="9986" width="59.5703125" customWidth="1"/>
    <col min="9987" max="9991" width="18.7109375" customWidth="1"/>
    <col min="10241" max="10241" width="7.85546875" customWidth="1"/>
    <col min="10242" max="10242" width="59.5703125" customWidth="1"/>
    <col min="10243" max="10247" width="18.7109375" customWidth="1"/>
    <col min="10497" max="10497" width="7.85546875" customWidth="1"/>
    <col min="10498" max="10498" width="59.5703125" customWidth="1"/>
    <col min="10499" max="10503" width="18.7109375" customWidth="1"/>
    <col min="10753" max="10753" width="7.85546875" customWidth="1"/>
    <col min="10754" max="10754" width="59.5703125" customWidth="1"/>
    <col min="10755" max="10759" width="18.7109375" customWidth="1"/>
    <col min="11009" max="11009" width="7.85546875" customWidth="1"/>
    <col min="11010" max="11010" width="59.5703125" customWidth="1"/>
    <col min="11011" max="11015" width="18.7109375" customWidth="1"/>
    <col min="11265" max="11265" width="7.85546875" customWidth="1"/>
    <col min="11266" max="11266" width="59.5703125" customWidth="1"/>
    <col min="11267" max="11271" width="18.7109375" customWidth="1"/>
    <col min="11521" max="11521" width="7.85546875" customWidth="1"/>
    <col min="11522" max="11522" width="59.5703125" customWidth="1"/>
    <col min="11523" max="11527" width="18.7109375" customWidth="1"/>
    <col min="11777" max="11777" width="7.85546875" customWidth="1"/>
    <col min="11778" max="11778" width="59.5703125" customWidth="1"/>
    <col min="11779" max="11783" width="18.7109375" customWidth="1"/>
    <col min="12033" max="12033" width="7.85546875" customWidth="1"/>
    <col min="12034" max="12034" width="59.5703125" customWidth="1"/>
    <col min="12035" max="12039" width="18.7109375" customWidth="1"/>
    <col min="12289" max="12289" width="7.85546875" customWidth="1"/>
    <col min="12290" max="12290" width="59.5703125" customWidth="1"/>
    <col min="12291" max="12295" width="18.7109375" customWidth="1"/>
    <col min="12545" max="12545" width="7.85546875" customWidth="1"/>
    <col min="12546" max="12546" width="59.5703125" customWidth="1"/>
    <col min="12547" max="12551" width="18.7109375" customWidth="1"/>
    <col min="12801" max="12801" width="7.85546875" customWidth="1"/>
    <col min="12802" max="12802" width="59.5703125" customWidth="1"/>
    <col min="12803" max="12807" width="18.7109375" customWidth="1"/>
    <col min="13057" max="13057" width="7.85546875" customWidth="1"/>
    <col min="13058" max="13058" width="59.5703125" customWidth="1"/>
    <col min="13059" max="13063" width="18.7109375" customWidth="1"/>
    <col min="13313" max="13313" width="7.85546875" customWidth="1"/>
    <col min="13314" max="13314" width="59.5703125" customWidth="1"/>
    <col min="13315" max="13319" width="18.7109375" customWidth="1"/>
    <col min="13569" max="13569" width="7.85546875" customWidth="1"/>
    <col min="13570" max="13570" width="59.5703125" customWidth="1"/>
    <col min="13571" max="13575" width="18.7109375" customWidth="1"/>
    <col min="13825" max="13825" width="7.85546875" customWidth="1"/>
    <col min="13826" max="13826" width="59.5703125" customWidth="1"/>
    <col min="13827" max="13831" width="18.7109375" customWidth="1"/>
    <col min="14081" max="14081" width="7.85546875" customWidth="1"/>
    <col min="14082" max="14082" width="59.5703125" customWidth="1"/>
    <col min="14083" max="14087" width="18.7109375" customWidth="1"/>
    <col min="14337" max="14337" width="7.85546875" customWidth="1"/>
    <col min="14338" max="14338" width="59.5703125" customWidth="1"/>
    <col min="14339" max="14343" width="18.7109375" customWidth="1"/>
    <col min="14593" max="14593" width="7.85546875" customWidth="1"/>
    <col min="14594" max="14594" width="59.5703125" customWidth="1"/>
    <col min="14595" max="14599" width="18.7109375" customWidth="1"/>
    <col min="14849" max="14849" width="7.85546875" customWidth="1"/>
    <col min="14850" max="14850" width="59.5703125" customWidth="1"/>
    <col min="14851" max="14855" width="18.7109375" customWidth="1"/>
    <col min="15105" max="15105" width="7.85546875" customWidth="1"/>
    <col min="15106" max="15106" width="59.5703125" customWidth="1"/>
    <col min="15107" max="15111" width="18.7109375" customWidth="1"/>
    <col min="15361" max="15361" width="7.85546875" customWidth="1"/>
    <col min="15362" max="15362" width="59.5703125" customWidth="1"/>
    <col min="15363" max="15367" width="18.7109375" customWidth="1"/>
    <col min="15617" max="15617" width="7.85546875" customWidth="1"/>
    <col min="15618" max="15618" width="59.5703125" customWidth="1"/>
    <col min="15619" max="15623" width="18.7109375" customWidth="1"/>
    <col min="15873" max="15873" width="7.85546875" customWidth="1"/>
    <col min="15874" max="15874" width="59.5703125" customWidth="1"/>
    <col min="15875" max="15879" width="18.7109375" customWidth="1"/>
    <col min="16129" max="16129" width="7.85546875" customWidth="1"/>
    <col min="16130" max="16130" width="59.5703125" customWidth="1"/>
    <col min="16131" max="16135" width="18.7109375" customWidth="1"/>
  </cols>
  <sheetData>
    <row r="1" spans="1:7" ht="12" customHeight="1" x14ac:dyDescent="0.25"/>
    <row r="2" spans="1:7" ht="18" x14ac:dyDescent="0.25">
      <c r="A2" s="1" t="s">
        <v>0</v>
      </c>
      <c r="B2" s="2"/>
      <c r="C2" s="2"/>
      <c r="D2" s="2"/>
    </row>
    <row r="3" spans="1:7" ht="20.25" customHeight="1" x14ac:dyDescent="0.3">
      <c r="A3" s="3"/>
      <c r="B3" s="4"/>
      <c r="C3" s="4"/>
      <c r="D3" s="4"/>
      <c r="E3" s="4"/>
      <c r="F3" s="4"/>
      <c r="G3" s="4"/>
    </row>
    <row r="4" spans="1:7" ht="20.25" customHeight="1" x14ac:dyDescent="0.3">
      <c r="A4" s="5" t="s">
        <v>1</v>
      </c>
      <c r="B4" s="5"/>
      <c r="C4" s="5"/>
      <c r="D4" s="5"/>
      <c r="E4" s="4"/>
      <c r="F4" s="4"/>
      <c r="G4" s="4"/>
    </row>
    <row r="5" spans="1:7" ht="20.25" customHeight="1" x14ac:dyDescent="0.3">
      <c r="A5" s="4"/>
      <c r="B5" s="4"/>
      <c r="C5" s="4"/>
      <c r="D5" s="4"/>
      <c r="E5" s="4"/>
      <c r="F5" s="4"/>
      <c r="G5" s="4"/>
    </row>
    <row r="6" spans="1:7" ht="63.75" customHeight="1" x14ac:dyDescent="0.25">
      <c r="A6" s="195" t="s">
        <v>2</v>
      </c>
      <c r="B6" s="196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spans="1:7" s="9" customFormat="1" ht="18" customHeight="1" x14ac:dyDescent="0.25">
      <c r="A7" s="7" t="s">
        <v>8</v>
      </c>
      <c r="B7" s="7" t="s">
        <v>9</v>
      </c>
      <c r="C7" s="8">
        <f>C9+C32+C45+C58+C75+C89</f>
        <v>1147025.9300000002</v>
      </c>
      <c r="D7" s="8">
        <f>SUBTOTAL(9,D8:D102)</f>
        <v>1790021</v>
      </c>
      <c r="E7" s="8">
        <f>SUBTOTAL(9,E8:E102)</f>
        <v>2104620</v>
      </c>
      <c r="F7" s="8">
        <f>SUBTOTAL(9,F8:F102)</f>
        <v>2180438</v>
      </c>
      <c r="G7" s="8">
        <f>SUBTOTAL(9,G8:G102)</f>
        <v>2202338.88</v>
      </c>
    </row>
    <row r="8" spans="1:7" s="9" customFormat="1" ht="20.25" hidden="1" customHeight="1" x14ac:dyDescent="0.25">
      <c r="A8" s="10"/>
      <c r="B8" s="11"/>
      <c r="C8" s="12"/>
      <c r="D8" s="12"/>
      <c r="E8" s="12"/>
      <c r="F8" s="12"/>
      <c r="G8" s="12"/>
    </row>
    <row r="9" spans="1:7" s="15" customFormat="1" ht="18" customHeight="1" x14ac:dyDescent="0.25">
      <c r="A9" s="13" t="s">
        <v>10</v>
      </c>
      <c r="B9" s="13" t="s">
        <v>11</v>
      </c>
      <c r="C9" s="14">
        <f>SUBTOTAL(9,C10:C31)</f>
        <v>25308.559999999998</v>
      </c>
      <c r="D9" s="14">
        <f>SUBTOTAL(9,D10:D31)</f>
        <v>104135</v>
      </c>
      <c r="E9" s="14">
        <f>SUBTOTAL(9,E10:E31)</f>
        <v>0</v>
      </c>
      <c r="F9" s="14">
        <f>SUBTOTAL(9,F10:F31)</f>
        <v>0</v>
      </c>
      <c r="G9" s="14">
        <f>SUBTOTAL(9,G10:G31)</f>
        <v>0</v>
      </c>
    </row>
    <row r="10" spans="1:7" ht="20.25" hidden="1" customHeight="1" x14ac:dyDescent="0.3">
      <c r="A10" s="16"/>
      <c r="B10" s="4"/>
      <c r="C10" s="17"/>
      <c r="D10" s="17"/>
      <c r="E10" s="17"/>
      <c r="F10" s="17"/>
      <c r="G10" s="17"/>
    </row>
    <row r="11" spans="1:7" ht="18" customHeight="1" x14ac:dyDescent="0.25">
      <c r="A11" s="18" t="s">
        <v>12</v>
      </c>
      <c r="B11" s="18" t="s">
        <v>13</v>
      </c>
      <c r="C11" s="19">
        <f>SUBTOTAL(9,C12:C20)</f>
        <v>15808.56</v>
      </c>
      <c r="D11" s="19">
        <f>SUBTOTAL(9,D12:D20)</f>
        <v>26067</v>
      </c>
      <c r="E11" s="19">
        <f>SUBTOTAL(9,E12:E20)</f>
        <v>0</v>
      </c>
      <c r="F11" s="19">
        <f>SUBTOTAL(9,F12:F20)</f>
        <v>0</v>
      </c>
      <c r="G11" s="19">
        <f>SUBTOTAL(9,G12:G20)</f>
        <v>0</v>
      </c>
    </row>
    <row r="12" spans="1:7" ht="20.25" hidden="1" customHeight="1" x14ac:dyDescent="0.3">
      <c r="A12" s="16"/>
      <c r="B12" s="4"/>
      <c r="C12" s="17"/>
      <c r="D12" s="17"/>
      <c r="E12" s="17"/>
      <c r="F12" s="17"/>
      <c r="G12" s="17"/>
    </row>
    <row r="13" spans="1:7" s="22" customFormat="1" ht="409.6" hidden="1" customHeight="1" x14ac:dyDescent="0.2">
      <c r="A13" s="20" t="s">
        <v>12</v>
      </c>
      <c r="B13" s="20" t="s">
        <v>13</v>
      </c>
      <c r="C13" s="21">
        <f>SUBTOTAL(9,C14:C19)</f>
        <v>15808.56</v>
      </c>
      <c r="D13" s="21">
        <f>SUBTOTAL(9,D14:D19)</f>
        <v>26067</v>
      </c>
      <c r="E13" s="21">
        <f>SUBTOTAL(9,E14:E19)</f>
        <v>0</v>
      </c>
      <c r="F13" s="21">
        <f>SUBTOTAL(9,F14:F19)</f>
        <v>0</v>
      </c>
      <c r="G13" s="21">
        <f>SUBTOTAL(9,G14:G19)</f>
        <v>0</v>
      </c>
    </row>
    <row r="14" spans="1:7" ht="20.25" hidden="1" customHeight="1" x14ac:dyDescent="0.3">
      <c r="A14" s="16"/>
      <c r="B14" s="4"/>
      <c r="C14" s="17"/>
      <c r="D14" s="17"/>
      <c r="E14" s="17"/>
      <c r="F14" s="17"/>
      <c r="G14" s="17"/>
    </row>
    <row r="15" spans="1:7" s="25" customFormat="1" ht="409.6" hidden="1" customHeight="1" x14ac:dyDescent="0.2">
      <c r="A15" s="23" t="s">
        <v>12</v>
      </c>
      <c r="B15" s="23" t="s">
        <v>13</v>
      </c>
      <c r="C15" s="24">
        <f>SUBTOTAL(9,C16:C18)</f>
        <v>15808.56</v>
      </c>
      <c r="D15" s="24">
        <f>SUBTOTAL(9,D16:D18)</f>
        <v>26067</v>
      </c>
      <c r="E15" s="24">
        <f>SUBTOTAL(9,E16:E18)</f>
        <v>0</v>
      </c>
      <c r="F15" s="24">
        <f>SUBTOTAL(9,F16:F18)</f>
        <v>0</v>
      </c>
      <c r="G15" s="24">
        <f>SUBTOTAL(9,G16:G18)</f>
        <v>0</v>
      </c>
    </row>
    <row r="16" spans="1:7" ht="20.25" hidden="1" customHeight="1" x14ac:dyDescent="0.3">
      <c r="A16" s="16"/>
      <c r="B16" s="4"/>
      <c r="C16" s="17"/>
      <c r="D16" s="17"/>
      <c r="E16" s="17"/>
      <c r="F16" s="17"/>
      <c r="G16" s="17"/>
    </row>
    <row r="17" spans="1:7" s="25" customFormat="1" ht="15" customHeight="1" x14ac:dyDescent="0.2">
      <c r="A17" s="26" t="s">
        <v>14</v>
      </c>
      <c r="B17" s="26" t="s">
        <v>15</v>
      </c>
      <c r="C17" s="27">
        <v>15808.56</v>
      </c>
      <c r="D17" s="27">
        <v>26067</v>
      </c>
      <c r="E17" s="27">
        <v>0</v>
      </c>
      <c r="F17" s="28">
        <v>0</v>
      </c>
      <c r="G17" s="28">
        <v>0</v>
      </c>
    </row>
    <row r="18" spans="1:7" ht="20.25" hidden="1" customHeight="1" x14ac:dyDescent="0.3">
      <c r="A18" s="11"/>
      <c r="B18" s="10"/>
      <c r="C18" s="12"/>
      <c r="D18" s="17"/>
      <c r="E18" s="17"/>
      <c r="F18" s="17"/>
      <c r="G18" s="17"/>
    </row>
    <row r="19" spans="1:7" ht="20.25" hidden="1" customHeight="1" x14ac:dyDescent="0.3">
      <c r="A19" s="11"/>
      <c r="B19" s="10"/>
      <c r="C19" s="12"/>
      <c r="D19" s="17"/>
      <c r="E19" s="17"/>
      <c r="F19" s="17"/>
      <c r="G19" s="17"/>
    </row>
    <row r="20" spans="1:7" ht="20.25" hidden="1" customHeight="1" x14ac:dyDescent="0.3">
      <c r="A20" s="11"/>
      <c r="B20" s="10"/>
      <c r="C20" s="12"/>
      <c r="D20" s="17"/>
      <c r="E20" s="17"/>
      <c r="F20" s="17"/>
      <c r="G20" s="17"/>
    </row>
    <row r="21" spans="1:7" ht="18" customHeight="1" x14ac:dyDescent="0.25">
      <c r="A21" s="18" t="s">
        <v>16</v>
      </c>
      <c r="B21" s="18" t="s">
        <v>17</v>
      </c>
      <c r="C21" s="19">
        <f>SUBTOTAL(9,C22:C30)</f>
        <v>9500</v>
      </c>
      <c r="D21" s="19">
        <f>SUBTOTAL(9,D22:D30)</f>
        <v>78068</v>
      </c>
      <c r="E21" s="19">
        <f>SUBTOTAL(9,E22:E30)</f>
        <v>0</v>
      </c>
      <c r="F21" s="19">
        <f>SUBTOTAL(9,F22:F30)</f>
        <v>0</v>
      </c>
      <c r="G21" s="19">
        <f>SUBTOTAL(9,G22:G30)</f>
        <v>0</v>
      </c>
    </row>
    <row r="22" spans="1:7" ht="20.25" hidden="1" customHeight="1" x14ac:dyDescent="0.3">
      <c r="A22" s="16"/>
      <c r="B22" s="4"/>
      <c r="C22" s="17"/>
      <c r="D22" s="17"/>
      <c r="E22" s="17"/>
      <c r="F22" s="17"/>
      <c r="G22" s="17"/>
    </row>
    <row r="23" spans="1:7" s="22" customFormat="1" ht="409.6" hidden="1" customHeight="1" x14ac:dyDescent="0.2">
      <c r="A23" s="20" t="s">
        <v>16</v>
      </c>
      <c r="B23" s="20" t="s">
        <v>17</v>
      </c>
      <c r="C23" s="21">
        <f>SUBTOTAL(9,C24:C29)</f>
        <v>9500</v>
      </c>
      <c r="D23" s="21">
        <f>SUBTOTAL(9,D24:D29)</f>
        <v>78068</v>
      </c>
      <c r="E23" s="21">
        <f>SUBTOTAL(9,E24:E29)</f>
        <v>0</v>
      </c>
      <c r="F23" s="21">
        <f>SUBTOTAL(9,F24:F29)</f>
        <v>0</v>
      </c>
      <c r="G23" s="21">
        <f>SUBTOTAL(9,G24:G29)</f>
        <v>0</v>
      </c>
    </row>
    <row r="24" spans="1:7" ht="20.25" hidden="1" customHeight="1" x14ac:dyDescent="0.3">
      <c r="A24" s="16"/>
      <c r="B24" s="4"/>
      <c r="C24" s="17"/>
      <c r="D24" s="17"/>
      <c r="E24" s="17"/>
      <c r="F24" s="17"/>
      <c r="G24" s="17"/>
    </row>
    <row r="25" spans="1:7" s="25" customFormat="1" ht="409.6" hidden="1" customHeight="1" x14ac:dyDescent="0.2">
      <c r="A25" s="23" t="s">
        <v>16</v>
      </c>
      <c r="B25" s="23" t="s">
        <v>17</v>
      </c>
      <c r="C25" s="24">
        <f>SUBTOTAL(9,C26:C28)</f>
        <v>9500</v>
      </c>
      <c r="D25" s="24">
        <f>SUBTOTAL(9,D26:D28)</f>
        <v>78068</v>
      </c>
      <c r="E25" s="24">
        <f>SUBTOTAL(9,E26:E28)</f>
        <v>0</v>
      </c>
      <c r="F25" s="24">
        <f>SUBTOTAL(9,F26:F28)</f>
        <v>0</v>
      </c>
      <c r="G25" s="24">
        <f>SUBTOTAL(9,G26:G28)</f>
        <v>0</v>
      </c>
    </row>
    <row r="26" spans="1:7" ht="20.25" hidden="1" customHeight="1" x14ac:dyDescent="0.3">
      <c r="A26" s="16"/>
      <c r="B26" s="4"/>
      <c r="C26" s="17"/>
      <c r="D26" s="17"/>
      <c r="E26" s="17"/>
      <c r="F26" s="17"/>
      <c r="G26" s="17"/>
    </row>
    <row r="27" spans="1:7" s="25" customFormat="1" ht="15" customHeight="1" x14ac:dyDescent="0.2">
      <c r="A27" s="26" t="s">
        <v>18</v>
      </c>
      <c r="B27" s="26" t="s">
        <v>19</v>
      </c>
      <c r="C27" s="27">
        <v>9500</v>
      </c>
      <c r="D27" s="27">
        <v>78068</v>
      </c>
      <c r="E27" s="27">
        <v>0</v>
      </c>
      <c r="F27" s="28">
        <v>0</v>
      </c>
      <c r="G27" s="28">
        <v>0</v>
      </c>
    </row>
    <row r="28" spans="1:7" ht="20.25" hidden="1" customHeight="1" x14ac:dyDescent="0.3">
      <c r="A28" s="11"/>
      <c r="B28" s="10"/>
      <c r="C28" s="12"/>
      <c r="D28" s="17"/>
      <c r="E28" s="17"/>
      <c r="F28" s="17"/>
      <c r="G28" s="17"/>
    </row>
    <row r="29" spans="1:7" ht="20.25" hidden="1" customHeight="1" x14ac:dyDescent="0.3">
      <c r="A29" s="11"/>
      <c r="B29" s="10"/>
      <c r="C29" s="12"/>
      <c r="D29" s="17"/>
      <c r="E29" s="17"/>
      <c r="F29" s="17"/>
      <c r="G29" s="17"/>
    </row>
    <row r="30" spans="1:7" ht="20.25" hidden="1" customHeight="1" x14ac:dyDescent="0.3">
      <c r="A30" s="11"/>
      <c r="B30" s="10"/>
      <c r="C30" s="12"/>
      <c r="D30" s="17"/>
      <c r="E30" s="17"/>
      <c r="F30" s="17"/>
      <c r="G30" s="17"/>
    </row>
    <row r="31" spans="1:7" ht="20.25" hidden="1" customHeight="1" x14ac:dyDescent="0.3">
      <c r="A31" s="11"/>
      <c r="B31" s="10"/>
      <c r="C31" s="12"/>
      <c r="D31" s="17"/>
      <c r="E31" s="17"/>
      <c r="F31" s="17"/>
      <c r="G31" s="17"/>
    </row>
    <row r="32" spans="1:7" s="15" customFormat="1" ht="18" customHeight="1" x14ac:dyDescent="0.25">
      <c r="A32" s="13" t="s">
        <v>20</v>
      </c>
      <c r="B32" s="13" t="s">
        <v>21</v>
      </c>
      <c r="C32" s="14">
        <f>SUBTOTAL(9,C33:C44)</f>
        <v>61.86</v>
      </c>
      <c r="D32" s="14">
        <f>SUBTOTAL(9,D33:D44)</f>
        <v>17</v>
      </c>
      <c r="E32" s="14">
        <f>SUBTOTAL(9,E33:E44)</f>
        <v>0</v>
      </c>
      <c r="F32" s="14">
        <f>SUBTOTAL(9,F33:F44)</f>
        <v>0</v>
      </c>
      <c r="G32" s="14">
        <f>SUBTOTAL(9,G33:G44)</f>
        <v>0</v>
      </c>
    </row>
    <row r="33" spans="1:7" ht="20.25" hidden="1" customHeight="1" x14ac:dyDescent="0.3">
      <c r="A33" s="16"/>
      <c r="B33" s="4"/>
      <c r="C33" s="17"/>
      <c r="D33" s="17"/>
      <c r="E33" s="17"/>
      <c r="F33" s="17"/>
      <c r="G33" s="17"/>
    </row>
    <row r="34" spans="1:7" ht="18" customHeight="1" x14ac:dyDescent="0.25">
      <c r="A34" s="18" t="s">
        <v>22</v>
      </c>
      <c r="B34" s="18" t="s">
        <v>23</v>
      </c>
      <c r="C34" s="19">
        <f>SUBTOTAL(9,C35:C43)</f>
        <v>61.86</v>
      </c>
      <c r="D34" s="19">
        <f>SUBTOTAL(9,D35:D43)</f>
        <v>17</v>
      </c>
      <c r="E34" s="19">
        <f>SUBTOTAL(9,E35:E43)</f>
        <v>0</v>
      </c>
      <c r="F34" s="19">
        <f>SUBTOTAL(9,F35:F43)</f>
        <v>0</v>
      </c>
      <c r="G34" s="19">
        <f>SUBTOTAL(9,G35:G43)</f>
        <v>0</v>
      </c>
    </row>
    <row r="35" spans="1:7" ht="20.25" hidden="1" customHeight="1" x14ac:dyDescent="0.3">
      <c r="A35" s="16"/>
      <c r="B35" s="4"/>
      <c r="C35" s="17"/>
      <c r="D35" s="17"/>
      <c r="E35" s="17"/>
      <c r="F35" s="17"/>
      <c r="G35" s="17"/>
    </row>
    <row r="36" spans="1:7" s="22" customFormat="1" ht="409.6" hidden="1" customHeight="1" x14ac:dyDescent="0.2">
      <c r="A36" s="20" t="s">
        <v>22</v>
      </c>
      <c r="B36" s="20" t="s">
        <v>23</v>
      </c>
      <c r="C36" s="21">
        <f>SUBTOTAL(9,C37:C42)</f>
        <v>61.86</v>
      </c>
      <c r="D36" s="21">
        <f>SUBTOTAL(9,D37:D42)</f>
        <v>17</v>
      </c>
      <c r="E36" s="21">
        <f>SUBTOTAL(9,E37:E42)</f>
        <v>0</v>
      </c>
      <c r="F36" s="21">
        <f>SUBTOTAL(9,F37:F42)</f>
        <v>0</v>
      </c>
      <c r="G36" s="21">
        <f>SUBTOTAL(9,G37:G42)</f>
        <v>0</v>
      </c>
    </row>
    <row r="37" spans="1:7" ht="20.25" hidden="1" customHeight="1" x14ac:dyDescent="0.3">
      <c r="A37" s="16"/>
      <c r="B37" s="4"/>
      <c r="C37" s="17"/>
      <c r="D37" s="17"/>
      <c r="E37" s="17"/>
      <c r="F37" s="17"/>
      <c r="G37" s="17"/>
    </row>
    <row r="38" spans="1:7" s="25" customFormat="1" ht="409.6" hidden="1" customHeight="1" x14ac:dyDescent="0.2">
      <c r="A38" s="23" t="s">
        <v>22</v>
      </c>
      <c r="B38" s="23" t="s">
        <v>23</v>
      </c>
      <c r="C38" s="24">
        <f>SUBTOTAL(9,C39:C41)</f>
        <v>61.86</v>
      </c>
      <c r="D38" s="24">
        <f>SUBTOTAL(9,D39:D41)</f>
        <v>17</v>
      </c>
      <c r="E38" s="24">
        <f>SUBTOTAL(9,E39:E41)</f>
        <v>0</v>
      </c>
      <c r="F38" s="24">
        <f>SUBTOTAL(9,F39:F41)</f>
        <v>0</v>
      </c>
      <c r="G38" s="24">
        <f>SUBTOTAL(9,G39:G41)</f>
        <v>0</v>
      </c>
    </row>
    <row r="39" spans="1:7" ht="20.25" hidden="1" customHeight="1" x14ac:dyDescent="0.3">
      <c r="A39" s="16"/>
      <c r="B39" s="4"/>
      <c r="C39" s="17"/>
      <c r="D39" s="17"/>
      <c r="E39" s="17"/>
      <c r="F39" s="17"/>
      <c r="G39" s="17"/>
    </row>
    <row r="40" spans="1:7" s="25" customFormat="1" ht="15" customHeight="1" x14ac:dyDescent="0.2">
      <c r="A40" s="26" t="s">
        <v>24</v>
      </c>
      <c r="B40" s="26" t="s">
        <v>25</v>
      </c>
      <c r="C40" s="27">
        <v>61.86</v>
      </c>
      <c r="D40" s="27">
        <v>17</v>
      </c>
      <c r="E40" s="27">
        <v>0</v>
      </c>
      <c r="F40" s="28">
        <v>0</v>
      </c>
      <c r="G40" s="28">
        <v>0</v>
      </c>
    </row>
    <row r="41" spans="1:7" ht="20.25" hidden="1" customHeight="1" x14ac:dyDescent="0.3">
      <c r="A41" s="11"/>
      <c r="B41" s="10"/>
      <c r="C41" s="12"/>
      <c r="D41" s="17"/>
      <c r="E41" s="17"/>
      <c r="F41" s="17"/>
      <c r="G41" s="17"/>
    </row>
    <row r="42" spans="1:7" ht="20.25" hidden="1" customHeight="1" x14ac:dyDescent="0.3">
      <c r="A42" s="11"/>
      <c r="B42" s="10"/>
      <c r="C42" s="12"/>
      <c r="D42" s="17"/>
      <c r="E42" s="17"/>
      <c r="F42" s="17"/>
      <c r="G42" s="17"/>
    </row>
    <row r="43" spans="1:7" ht="20.25" hidden="1" customHeight="1" x14ac:dyDescent="0.3">
      <c r="A43" s="11"/>
      <c r="B43" s="10"/>
      <c r="C43" s="12"/>
      <c r="D43" s="17"/>
      <c r="E43" s="17"/>
      <c r="F43" s="17"/>
      <c r="G43" s="17"/>
    </row>
    <row r="44" spans="1:7" ht="20.25" hidden="1" customHeight="1" x14ac:dyDescent="0.3">
      <c r="A44" s="11"/>
      <c r="B44" s="10"/>
      <c r="C44" s="12"/>
      <c r="D44" s="17"/>
      <c r="E44" s="17"/>
      <c r="F44" s="17"/>
      <c r="G44" s="17"/>
    </row>
    <row r="45" spans="1:7" s="15" customFormat="1" ht="18" customHeight="1" x14ac:dyDescent="0.25">
      <c r="A45" s="13" t="s">
        <v>26</v>
      </c>
      <c r="B45" s="13" t="s">
        <v>27</v>
      </c>
      <c r="C45" s="14">
        <f>SUBTOTAL(9,C46:C57)</f>
        <v>335393.61</v>
      </c>
      <c r="D45" s="14">
        <f>SUBTOTAL(9,D46:D57)</f>
        <v>350000</v>
      </c>
      <c r="E45" s="14">
        <f>SUBTOTAL(9,E46:E57)</f>
        <v>370000</v>
      </c>
      <c r="F45" s="14">
        <f>SUBTOTAL(9,F46:F57)</f>
        <v>375000</v>
      </c>
      <c r="G45" s="14">
        <f>SUBTOTAL(9,G46:G57)</f>
        <v>380000</v>
      </c>
    </row>
    <row r="46" spans="1:7" ht="20.25" hidden="1" customHeight="1" x14ac:dyDescent="0.3">
      <c r="A46" s="16"/>
      <c r="B46" s="4"/>
      <c r="C46" s="17"/>
      <c r="D46" s="17"/>
      <c r="E46" s="17"/>
      <c r="F46" s="17"/>
      <c r="G46" s="17"/>
    </row>
    <row r="47" spans="1:7" ht="18" customHeight="1" x14ac:dyDescent="0.25">
      <c r="A47" s="18" t="s">
        <v>28</v>
      </c>
      <c r="B47" s="18" t="s">
        <v>29</v>
      </c>
      <c r="C47" s="19">
        <f>SUBTOTAL(9,C48:C56)</f>
        <v>335393.61</v>
      </c>
      <c r="D47" s="19">
        <f>SUBTOTAL(9,D48:D56)</f>
        <v>350000</v>
      </c>
      <c r="E47" s="19">
        <f>SUBTOTAL(9,E48:E56)</f>
        <v>370000</v>
      </c>
      <c r="F47" s="19">
        <f>SUBTOTAL(9,F48:F56)</f>
        <v>375000</v>
      </c>
      <c r="G47" s="19">
        <f>SUBTOTAL(9,G48:G56)</f>
        <v>380000</v>
      </c>
    </row>
    <row r="48" spans="1:7" ht="20.25" hidden="1" customHeight="1" x14ac:dyDescent="0.3">
      <c r="A48" s="16"/>
      <c r="B48" s="4"/>
      <c r="C48" s="17"/>
      <c r="D48" s="17"/>
      <c r="E48" s="17"/>
      <c r="F48" s="17"/>
      <c r="G48" s="17"/>
    </row>
    <row r="49" spans="1:7" s="22" customFormat="1" ht="409.6" hidden="1" customHeight="1" x14ac:dyDescent="0.2">
      <c r="A49" s="20" t="s">
        <v>28</v>
      </c>
      <c r="B49" s="20" t="s">
        <v>29</v>
      </c>
      <c r="C49" s="21">
        <f>SUBTOTAL(9,C50:C55)</f>
        <v>335393.61</v>
      </c>
      <c r="D49" s="21">
        <f>SUBTOTAL(9,D50:D55)</f>
        <v>350000</v>
      </c>
      <c r="E49" s="21">
        <f>SUBTOTAL(9,E50:E55)</f>
        <v>370000</v>
      </c>
      <c r="F49" s="21">
        <f>SUBTOTAL(9,F50:F55)</f>
        <v>375000</v>
      </c>
      <c r="G49" s="21">
        <f>SUBTOTAL(9,G50:G55)</f>
        <v>380000</v>
      </c>
    </row>
    <row r="50" spans="1:7" ht="20.25" hidden="1" customHeight="1" x14ac:dyDescent="0.3">
      <c r="A50" s="16"/>
      <c r="B50" s="4"/>
      <c r="C50" s="17"/>
      <c r="D50" s="17"/>
      <c r="E50" s="17"/>
      <c r="F50" s="17"/>
      <c r="G50" s="17"/>
    </row>
    <row r="51" spans="1:7" s="25" customFormat="1" ht="409.6" hidden="1" customHeight="1" x14ac:dyDescent="0.2">
      <c r="A51" s="23" t="s">
        <v>28</v>
      </c>
      <c r="B51" s="23" t="s">
        <v>29</v>
      </c>
      <c r="C51" s="24">
        <f>SUBTOTAL(9,C52:C54)</f>
        <v>335393.61</v>
      </c>
      <c r="D51" s="24">
        <f>SUBTOTAL(9,D52:D54)</f>
        <v>350000</v>
      </c>
      <c r="E51" s="24">
        <f>SUBTOTAL(9,E52:E54)</f>
        <v>370000</v>
      </c>
      <c r="F51" s="24">
        <f>SUBTOTAL(9,F52:F54)</f>
        <v>375000</v>
      </c>
      <c r="G51" s="24">
        <f>SUBTOTAL(9,G52:G54)</f>
        <v>380000</v>
      </c>
    </row>
    <row r="52" spans="1:7" ht="20.25" hidden="1" customHeight="1" x14ac:dyDescent="0.3">
      <c r="A52" s="16"/>
      <c r="B52" s="4"/>
      <c r="C52" s="17"/>
      <c r="D52" s="17"/>
      <c r="E52" s="17"/>
      <c r="F52" s="17"/>
      <c r="G52" s="17"/>
    </row>
    <row r="53" spans="1:7" s="25" customFormat="1" ht="15" customHeight="1" x14ac:dyDescent="0.2">
      <c r="A53" s="26" t="s">
        <v>30</v>
      </c>
      <c r="B53" s="26" t="s">
        <v>31</v>
      </c>
      <c r="C53" s="27">
        <v>335393.61</v>
      </c>
      <c r="D53" s="27">
        <v>350000</v>
      </c>
      <c r="E53" s="27">
        <v>370000</v>
      </c>
      <c r="F53" s="27">
        <v>375000</v>
      </c>
      <c r="G53" s="27">
        <v>380000</v>
      </c>
    </row>
    <row r="54" spans="1:7" ht="20.25" hidden="1" customHeight="1" x14ac:dyDescent="0.3">
      <c r="A54" s="11"/>
      <c r="B54" s="10"/>
      <c r="C54" s="12"/>
      <c r="D54" s="17"/>
      <c r="E54" s="17"/>
      <c r="F54" s="17"/>
      <c r="G54" s="17"/>
    </row>
    <row r="55" spans="1:7" ht="20.25" hidden="1" customHeight="1" x14ac:dyDescent="0.3">
      <c r="A55" s="11"/>
      <c r="B55" s="10"/>
      <c r="C55" s="12"/>
      <c r="D55" s="17"/>
      <c r="E55" s="17"/>
      <c r="F55" s="17"/>
      <c r="G55" s="17"/>
    </row>
    <row r="56" spans="1:7" ht="20.25" hidden="1" customHeight="1" x14ac:dyDescent="0.3">
      <c r="A56" s="11"/>
      <c r="B56" s="10"/>
      <c r="C56" s="12"/>
      <c r="D56" s="17"/>
      <c r="E56" s="17"/>
      <c r="F56" s="17"/>
      <c r="G56" s="17"/>
    </row>
    <row r="57" spans="1:7" ht="20.25" hidden="1" customHeight="1" x14ac:dyDescent="0.3">
      <c r="A57" s="11"/>
      <c r="B57" s="10"/>
      <c r="C57" s="12"/>
      <c r="D57" s="17"/>
      <c r="E57" s="17"/>
      <c r="F57" s="17"/>
      <c r="G57" s="17"/>
    </row>
    <row r="58" spans="1:7" s="15" customFormat="1" ht="18" customHeight="1" x14ac:dyDescent="0.25">
      <c r="A58" s="13" t="s">
        <v>32</v>
      </c>
      <c r="B58" s="13" t="s">
        <v>33</v>
      </c>
      <c r="C58" s="14">
        <f>SUBTOTAL(9,C59:C72)</f>
        <v>108218.31999999999</v>
      </c>
      <c r="D58" s="14">
        <f>SUBTOTAL(9,D59:D71)</f>
        <v>115000</v>
      </c>
      <c r="E58" s="14">
        <f>SUBTOTAL(9,E59:E71)</f>
        <v>128000</v>
      </c>
      <c r="F58" s="14">
        <f>SUBTOTAL(9,F59:F71)</f>
        <v>135000</v>
      </c>
      <c r="G58" s="14">
        <f>SUBTOTAL(9,G59:G71)</f>
        <v>142000</v>
      </c>
    </row>
    <row r="59" spans="1:7" ht="20.25" hidden="1" customHeight="1" x14ac:dyDescent="0.3">
      <c r="A59" s="16"/>
      <c r="B59" s="4"/>
      <c r="C59" s="17"/>
      <c r="D59" s="17"/>
      <c r="E59" s="17"/>
      <c r="F59" s="17"/>
      <c r="G59" s="17"/>
    </row>
    <row r="60" spans="1:7" ht="18" customHeight="1" x14ac:dyDescent="0.25">
      <c r="A60" s="18" t="s">
        <v>34</v>
      </c>
      <c r="B60" s="18" t="s">
        <v>35</v>
      </c>
      <c r="C60" s="19">
        <f>SUBTOTAL(9,C61:C70)</f>
        <v>102216.51999999999</v>
      </c>
      <c r="D60" s="19">
        <f>SUBTOTAL(9,D61:D70)</f>
        <v>115000</v>
      </c>
      <c r="E60" s="19">
        <f>SUBTOTAL(9,E61:E70)</f>
        <v>128000</v>
      </c>
      <c r="F60" s="19">
        <f>SUBTOTAL(9,F61:F70)</f>
        <v>135000</v>
      </c>
      <c r="G60" s="19">
        <f>SUBTOTAL(9,G61:G70)</f>
        <v>142000</v>
      </c>
    </row>
    <row r="61" spans="1:7" ht="20.25" hidden="1" customHeight="1" x14ac:dyDescent="0.3">
      <c r="A61" s="16"/>
      <c r="B61" s="4"/>
      <c r="C61" s="17"/>
      <c r="D61" s="17"/>
      <c r="E61" s="17"/>
      <c r="F61" s="17"/>
      <c r="G61" s="17"/>
    </row>
    <row r="62" spans="1:7" s="22" customFormat="1" ht="409.6" hidden="1" customHeight="1" x14ac:dyDescent="0.2">
      <c r="A62" s="20" t="s">
        <v>34</v>
      </c>
      <c r="B62" s="20" t="s">
        <v>35</v>
      </c>
      <c r="C62" s="21">
        <f>SUBTOTAL(9,C63:C69)</f>
        <v>102216.51999999999</v>
      </c>
      <c r="D62" s="21">
        <f>SUBTOTAL(9,D63:D69)</f>
        <v>115000</v>
      </c>
      <c r="E62" s="21">
        <f>SUBTOTAL(9,E63:E69)</f>
        <v>128000</v>
      </c>
      <c r="F62" s="21">
        <f>SUBTOTAL(9,F63:F69)</f>
        <v>135000</v>
      </c>
      <c r="G62" s="21">
        <f>SUBTOTAL(9,G63:G69)</f>
        <v>142000</v>
      </c>
    </row>
    <row r="63" spans="1:7" ht="20.25" hidden="1" customHeight="1" x14ac:dyDescent="0.3">
      <c r="A63" s="16"/>
      <c r="B63" s="4"/>
      <c r="C63" s="17"/>
      <c r="D63" s="17"/>
      <c r="E63" s="17"/>
      <c r="F63" s="17"/>
      <c r="G63" s="17"/>
    </row>
    <row r="64" spans="1:7" s="25" customFormat="1" ht="409.6" hidden="1" customHeight="1" x14ac:dyDescent="0.2">
      <c r="A64" s="23" t="s">
        <v>34</v>
      </c>
      <c r="B64" s="23" t="s">
        <v>35</v>
      </c>
      <c r="C64" s="24">
        <f>SUBTOTAL(9,C65:C68)</f>
        <v>102216.51999999999</v>
      </c>
      <c r="D64" s="24">
        <f>SUBTOTAL(9,D65:D68)</f>
        <v>115000</v>
      </c>
      <c r="E64" s="24">
        <f>SUBTOTAL(9,E65:E68)</f>
        <v>128000</v>
      </c>
      <c r="F64" s="24">
        <f>SUBTOTAL(9,F65:F68)</f>
        <v>135000</v>
      </c>
      <c r="G64" s="24">
        <f>SUBTOTAL(9,G65:G68)</f>
        <v>142000</v>
      </c>
    </row>
    <row r="65" spans="1:7" ht="20.25" hidden="1" customHeight="1" x14ac:dyDescent="0.3">
      <c r="A65" s="16"/>
      <c r="B65" s="4"/>
      <c r="C65" s="17"/>
      <c r="D65" s="17"/>
      <c r="E65" s="17"/>
      <c r="F65" s="17"/>
      <c r="G65" s="17"/>
    </row>
    <row r="66" spans="1:7" s="25" customFormat="1" ht="15" customHeight="1" x14ac:dyDescent="0.2">
      <c r="A66" s="26" t="s">
        <v>36</v>
      </c>
      <c r="B66" s="26" t="s">
        <v>37</v>
      </c>
      <c r="C66" s="27">
        <v>7305.76</v>
      </c>
      <c r="D66" s="27">
        <v>18000</v>
      </c>
      <c r="E66" s="27">
        <v>18000</v>
      </c>
      <c r="F66" s="27">
        <v>20000</v>
      </c>
      <c r="G66" s="27">
        <v>22000</v>
      </c>
    </row>
    <row r="67" spans="1:7" s="25" customFormat="1" ht="15" customHeight="1" x14ac:dyDescent="0.2">
      <c r="A67" s="26" t="s">
        <v>38</v>
      </c>
      <c r="B67" s="26" t="s">
        <v>39</v>
      </c>
      <c r="C67" s="27">
        <v>94910.76</v>
      </c>
      <c r="D67" s="27">
        <v>97000</v>
      </c>
      <c r="E67" s="27">
        <v>110000</v>
      </c>
      <c r="F67" s="27">
        <v>115000</v>
      </c>
      <c r="G67" s="27">
        <v>120000</v>
      </c>
    </row>
    <row r="68" spans="1:7" ht="20.25" hidden="1" customHeight="1" x14ac:dyDescent="0.3">
      <c r="A68" s="11"/>
      <c r="B68" s="10"/>
      <c r="C68" s="12"/>
      <c r="D68" s="17"/>
      <c r="E68" s="17"/>
      <c r="F68" s="17"/>
      <c r="G68" s="17"/>
    </row>
    <row r="69" spans="1:7" ht="20.25" hidden="1" customHeight="1" x14ac:dyDescent="0.3">
      <c r="A69" s="11"/>
      <c r="B69" s="10"/>
      <c r="C69" s="12"/>
      <c r="D69" s="17"/>
      <c r="E69" s="17"/>
      <c r="F69" s="17"/>
      <c r="G69" s="17"/>
    </row>
    <row r="70" spans="1:7" ht="20.25" hidden="1" customHeight="1" x14ac:dyDescent="0.3">
      <c r="A70" s="11"/>
      <c r="B70" s="10"/>
      <c r="C70" s="12"/>
      <c r="D70" s="17"/>
      <c r="E70" s="17"/>
      <c r="F70" s="17"/>
      <c r="G70" s="17"/>
    </row>
    <row r="71" spans="1:7" ht="20.25" hidden="1" customHeight="1" x14ac:dyDescent="0.3">
      <c r="A71" s="11"/>
      <c r="B71" s="10"/>
      <c r="C71" s="12"/>
      <c r="D71" s="17"/>
      <c r="E71" s="17"/>
      <c r="F71" s="17"/>
      <c r="G71" s="17"/>
    </row>
    <row r="72" spans="1:7" ht="20.25" customHeight="1" x14ac:dyDescent="0.25">
      <c r="A72" s="18">
        <v>663</v>
      </c>
      <c r="B72" s="18" t="s">
        <v>40</v>
      </c>
      <c r="C72" s="19">
        <v>6001.8</v>
      </c>
      <c r="D72" s="19">
        <v>0</v>
      </c>
      <c r="E72" s="19">
        <v>0</v>
      </c>
      <c r="F72" s="19">
        <v>0</v>
      </c>
      <c r="G72" s="19">
        <v>0</v>
      </c>
    </row>
    <row r="73" spans="1:7" s="25" customFormat="1" ht="15" customHeight="1" x14ac:dyDescent="0.2">
      <c r="A73" s="26">
        <v>6631</v>
      </c>
      <c r="B73" s="26" t="s">
        <v>41</v>
      </c>
      <c r="C73" s="27">
        <v>5791.8</v>
      </c>
      <c r="D73" s="27">
        <v>0</v>
      </c>
      <c r="E73" s="27">
        <v>0</v>
      </c>
      <c r="F73" s="27">
        <v>0</v>
      </c>
      <c r="G73" s="27">
        <v>0</v>
      </c>
    </row>
    <row r="74" spans="1:7" s="25" customFormat="1" ht="15.75" customHeight="1" x14ac:dyDescent="0.2">
      <c r="A74" s="26">
        <v>6632</v>
      </c>
      <c r="B74" s="26" t="s">
        <v>42</v>
      </c>
      <c r="C74" s="27">
        <v>210</v>
      </c>
      <c r="D74" s="27">
        <v>0</v>
      </c>
      <c r="E74" s="27">
        <v>0</v>
      </c>
      <c r="F74" s="27">
        <v>0</v>
      </c>
      <c r="G74" s="27">
        <v>0</v>
      </c>
    </row>
    <row r="75" spans="1:7" s="15" customFormat="1" ht="18" customHeight="1" x14ac:dyDescent="0.25">
      <c r="A75" s="13" t="s">
        <v>43</v>
      </c>
      <c r="B75" s="13" t="s">
        <v>44</v>
      </c>
      <c r="C75" s="14">
        <f>SUBTOTAL(9,C76:C88)</f>
        <v>676577.60000000009</v>
      </c>
      <c r="D75" s="14">
        <f>SUBTOTAL(9,D76:D88)</f>
        <v>1218869</v>
      </c>
      <c r="E75" s="14">
        <f>SUBTOTAL(9,E76:E88)</f>
        <v>1604620</v>
      </c>
      <c r="F75" s="14">
        <f>SUBTOTAL(9,F76:F88)</f>
        <v>1668438</v>
      </c>
      <c r="G75" s="14">
        <f>SUBTOTAL(9,G76:G88)</f>
        <v>1678338.88</v>
      </c>
    </row>
    <row r="76" spans="1:7" ht="20.25" hidden="1" customHeight="1" x14ac:dyDescent="0.3">
      <c r="A76" s="16"/>
      <c r="B76" s="4"/>
      <c r="C76" s="17"/>
      <c r="D76" s="17"/>
      <c r="E76" s="17"/>
      <c r="F76" s="17"/>
      <c r="G76" s="17"/>
    </row>
    <row r="77" spans="1:7" ht="18" customHeight="1" x14ac:dyDescent="0.25">
      <c r="A77" s="18" t="s">
        <v>45</v>
      </c>
      <c r="B77" s="18" t="s">
        <v>46</v>
      </c>
      <c r="C77" s="19">
        <f>SUBTOTAL(9,C78:C87)</f>
        <v>676577.60000000009</v>
      </c>
      <c r="D77" s="19">
        <f>SUBTOTAL(9,D78:D87)</f>
        <v>1218869</v>
      </c>
      <c r="E77" s="19">
        <f>SUBTOTAL(9,E78:E87)</f>
        <v>1604620</v>
      </c>
      <c r="F77" s="19">
        <f>SUBTOTAL(9,F78:F87)</f>
        <v>1668438</v>
      </c>
      <c r="G77" s="19">
        <f>SUBTOTAL(9,G78:G87)</f>
        <v>1678338.88</v>
      </c>
    </row>
    <row r="78" spans="1:7" ht="20.25" hidden="1" customHeight="1" x14ac:dyDescent="0.3">
      <c r="A78" s="16"/>
      <c r="B78" s="4"/>
      <c r="C78" s="17"/>
      <c r="D78" s="17"/>
      <c r="E78" s="17"/>
      <c r="F78" s="17"/>
      <c r="G78" s="17"/>
    </row>
    <row r="79" spans="1:7" s="22" customFormat="1" ht="409.6" hidden="1" customHeight="1" x14ac:dyDescent="0.2">
      <c r="A79" s="20" t="s">
        <v>45</v>
      </c>
      <c r="B79" s="20" t="s">
        <v>46</v>
      </c>
      <c r="C79" s="21">
        <f>SUBTOTAL(9,C80:C86)</f>
        <v>676577.60000000009</v>
      </c>
      <c r="D79" s="21">
        <f>SUBTOTAL(9,D80:D86)</f>
        <v>1218869</v>
      </c>
      <c r="E79" s="21">
        <f>SUBTOTAL(9,E80:E86)</f>
        <v>1604620</v>
      </c>
      <c r="F79" s="21">
        <f>SUBTOTAL(9,F80:F86)</f>
        <v>1668438</v>
      </c>
      <c r="G79" s="21">
        <f>SUBTOTAL(9,G80:G86)</f>
        <v>1678338.88</v>
      </c>
    </row>
    <row r="80" spans="1:7" ht="20.25" hidden="1" customHeight="1" x14ac:dyDescent="0.3">
      <c r="A80" s="16"/>
      <c r="B80" s="4"/>
      <c r="C80" s="17"/>
      <c r="D80" s="17"/>
      <c r="E80" s="17"/>
      <c r="F80" s="17"/>
      <c r="G80" s="17"/>
    </row>
    <row r="81" spans="1:7" s="25" customFormat="1" ht="409.6" hidden="1" customHeight="1" x14ac:dyDescent="0.2">
      <c r="A81" s="23" t="s">
        <v>45</v>
      </c>
      <c r="B81" s="23" t="s">
        <v>46</v>
      </c>
      <c r="C81" s="24">
        <f>SUBTOTAL(9,C82:C85)</f>
        <v>676577.60000000009</v>
      </c>
      <c r="D81" s="24">
        <f>SUBTOTAL(9,D82:D85)</f>
        <v>1218869</v>
      </c>
      <c r="E81" s="24">
        <f>SUBTOTAL(9,E82:E85)</f>
        <v>1604620</v>
      </c>
      <c r="F81" s="24">
        <f>SUBTOTAL(9,F82:F85)</f>
        <v>1668438</v>
      </c>
      <c r="G81" s="24">
        <f>SUBTOTAL(9,G82:G85)</f>
        <v>1678338.88</v>
      </c>
    </row>
    <row r="82" spans="1:7" ht="20.25" hidden="1" customHeight="1" x14ac:dyDescent="0.3">
      <c r="A82" s="16"/>
      <c r="B82" s="4"/>
      <c r="C82" s="17"/>
      <c r="D82" s="17"/>
      <c r="E82" s="17"/>
      <c r="F82" s="17"/>
      <c r="G82" s="17"/>
    </row>
    <row r="83" spans="1:7" s="25" customFormat="1" ht="15" customHeight="1" x14ac:dyDescent="0.2">
      <c r="A83" s="26" t="s">
        <v>47</v>
      </c>
      <c r="B83" s="26" t="s">
        <v>48</v>
      </c>
      <c r="C83" s="27">
        <v>370826.82</v>
      </c>
      <c r="D83" s="27">
        <v>1066396</v>
      </c>
      <c r="E83" s="27">
        <v>1238752</v>
      </c>
      <c r="F83" s="27">
        <v>1302570</v>
      </c>
      <c r="G83" s="27">
        <v>1312470.8799999999</v>
      </c>
    </row>
    <row r="84" spans="1:7" s="25" customFormat="1" ht="15" customHeight="1" x14ac:dyDescent="0.2">
      <c r="A84" s="26" t="s">
        <v>49</v>
      </c>
      <c r="B84" s="26" t="s">
        <v>50</v>
      </c>
      <c r="C84" s="27">
        <v>305750.78000000003</v>
      </c>
      <c r="D84" s="27">
        <v>152473</v>
      </c>
      <c r="E84" s="27">
        <v>365868</v>
      </c>
      <c r="F84" s="27">
        <v>365868</v>
      </c>
      <c r="G84" s="27">
        <v>365868</v>
      </c>
    </row>
    <row r="85" spans="1:7" ht="20.25" hidden="1" customHeight="1" x14ac:dyDescent="0.3">
      <c r="A85" s="11"/>
      <c r="B85" s="10"/>
      <c r="C85" s="12"/>
      <c r="D85" s="17"/>
      <c r="E85" s="17"/>
      <c r="F85" s="17"/>
      <c r="G85" s="17"/>
    </row>
    <row r="86" spans="1:7" ht="20.25" hidden="1" customHeight="1" x14ac:dyDescent="0.3">
      <c r="A86" s="11"/>
      <c r="B86" s="10"/>
      <c r="C86" s="12"/>
      <c r="D86" s="17"/>
      <c r="E86" s="17"/>
      <c r="F86" s="17"/>
      <c r="G86" s="17"/>
    </row>
    <row r="87" spans="1:7" ht="20.25" hidden="1" customHeight="1" x14ac:dyDescent="0.3">
      <c r="A87" s="11"/>
      <c r="B87" s="10"/>
      <c r="C87" s="12"/>
      <c r="D87" s="17"/>
      <c r="E87" s="17"/>
      <c r="F87" s="17"/>
      <c r="G87" s="17"/>
    </row>
    <row r="88" spans="1:7" ht="20.25" hidden="1" customHeight="1" x14ac:dyDescent="0.3">
      <c r="A88" s="11"/>
      <c r="B88" s="10"/>
      <c r="C88" s="12"/>
      <c r="D88" s="17"/>
      <c r="E88" s="17"/>
      <c r="F88" s="17"/>
      <c r="G88" s="17"/>
    </row>
    <row r="89" spans="1:7" s="15" customFormat="1" ht="18" customHeight="1" x14ac:dyDescent="0.25">
      <c r="A89" s="13" t="s">
        <v>51</v>
      </c>
      <c r="B89" s="13" t="s">
        <v>52</v>
      </c>
      <c r="C89" s="14">
        <f>SUBTOTAL(9,C90:C101)</f>
        <v>1465.98</v>
      </c>
      <c r="D89" s="14">
        <f>SUBTOTAL(9,D90:D101)</f>
        <v>2000</v>
      </c>
      <c r="E89" s="14">
        <f>SUBTOTAL(9,E90:E101)</f>
        <v>2000</v>
      </c>
      <c r="F89" s="14">
        <f>SUBTOTAL(9,F90:F101)</f>
        <v>2000</v>
      </c>
      <c r="G89" s="14">
        <f>SUBTOTAL(9,G90:G101)</f>
        <v>2000</v>
      </c>
    </row>
    <row r="90" spans="1:7" ht="20.25" hidden="1" customHeight="1" x14ac:dyDescent="0.3">
      <c r="A90" s="16"/>
      <c r="B90" s="4"/>
      <c r="C90" s="17"/>
      <c r="D90" s="17"/>
      <c r="E90" s="17"/>
      <c r="F90" s="17"/>
      <c r="G90" s="17"/>
    </row>
    <row r="91" spans="1:7" ht="18" customHeight="1" x14ac:dyDescent="0.25">
      <c r="A91" s="18" t="s">
        <v>53</v>
      </c>
      <c r="B91" s="18" t="s">
        <v>54</v>
      </c>
      <c r="C91" s="19">
        <f>SUBTOTAL(9,C92:C100)</f>
        <v>1465.98</v>
      </c>
      <c r="D91" s="19">
        <f>SUBTOTAL(9,D92:D100)</f>
        <v>2000</v>
      </c>
      <c r="E91" s="19">
        <f>SUBTOTAL(9,E92:E100)</f>
        <v>2000</v>
      </c>
      <c r="F91" s="19">
        <f>SUBTOTAL(9,F92:F100)</f>
        <v>2000</v>
      </c>
      <c r="G91" s="19">
        <f>SUBTOTAL(9,G92:G100)</f>
        <v>2000</v>
      </c>
    </row>
    <row r="92" spans="1:7" ht="20.25" hidden="1" customHeight="1" x14ac:dyDescent="0.3">
      <c r="A92" s="16"/>
      <c r="B92" s="4"/>
      <c r="C92" s="17"/>
      <c r="D92" s="17"/>
      <c r="E92" s="17"/>
      <c r="F92" s="17"/>
      <c r="G92" s="17"/>
    </row>
    <row r="93" spans="1:7" s="22" customFormat="1" ht="409.6" hidden="1" customHeight="1" x14ac:dyDescent="0.2">
      <c r="A93" s="20" t="s">
        <v>53</v>
      </c>
      <c r="B93" s="20" t="s">
        <v>54</v>
      </c>
      <c r="C93" s="21">
        <f>SUBTOTAL(9,C94:C99)</f>
        <v>1465.98</v>
      </c>
      <c r="D93" s="21">
        <f>SUBTOTAL(9,D94:D99)</f>
        <v>2000</v>
      </c>
      <c r="E93" s="21">
        <f>SUBTOTAL(9,E94:E99)</f>
        <v>2000</v>
      </c>
      <c r="F93" s="21">
        <f>SUBTOTAL(9,F94:F99)</f>
        <v>2000</v>
      </c>
      <c r="G93" s="21">
        <f>SUBTOTAL(9,G94:G99)</f>
        <v>2000</v>
      </c>
    </row>
    <row r="94" spans="1:7" ht="20.25" hidden="1" customHeight="1" x14ac:dyDescent="0.3">
      <c r="A94" s="16"/>
      <c r="B94" s="4"/>
      <c r="C94" s="17"/>
      <c r="D94" s="17"/>
      <c r="E94" s="17"/>
      <c r="F94" s="17"/>
      <c r="G94" s="17"/>
    </row>
    <row r="95" spans="1:7" s="25" customFormat="1" ht="409.6" hidden="1" customHeight="1" x14ac:dyDescent="0.2">
      <c r="A95" s="23" t="s">
        <v>53</v>
      </c>
      <c r="B95" s="23" t="s">
        <v>54</v>
      </c>
      <c r="C95" s="24">
        <f>SUBTOTAL(9,C96:C98)</f>
        <v>1465.98</v>
      </c>
      <c r="D95" s="24">
        <f>SUBTOTAL(9,D96:D98)</f>
        <v>2000</v>
      </c>
      <c r="E95" s="24">
        <f>SUBTOTAL(9,E96:E98)</f>
        <v>2000</v>
      </c>
      <c r="F95" s="24">
        <f>SUBTOTAL(9,F96:F98)</f>
        <v>2000</v>
      </c>
      <c r="G95" s="24">
        <f>SUBTOTAL(9,G96:G98)</f>
        <v>2000</v>
      </c>
    </row>
    <row r="96" spans="1:7" ht="20.25" hidden="1" customHeight="1" x14ac:dyDescent="0.3">
      <c r="A96" s="16"/>
      <c r="B96" s="4"/>
      <c r="C96" s="17"/>
      <c r="D96" s="17"/>
      <c r="E96" s="17"/>
      <c r="F96" s="17"/>
      <c r="G96" s="17"/>
    </row>
    <row r="97" spans="1:7" s="25" customFormat="1" ht="15" customHeight="1" x14ac:dyDescent="0.2">
      <c r="A97" s="26" t="s">
        <v>55</v>
      </c>
      <c r="B97" s="26" t="s">
        <v>54</v>
      </c>
      <c r="C97" s="27">
        <v>1465.98</v>
      </c>
      <c r="D97" s="27">
        <v>2000</v>
      </c>
      <c r="E97" s="27">
        <v>2000</v>
      </c>
      <c r="F97" s="27">
        <v>2000</v>
      </c>
      <c r="G97" s="27">
        <v>2000</v>
      </c>
    </row>
    <row r="98" spans="1:7" ht="20.25" hidden="1" customHeight="1" x14ac:dyDescent="0.3">
      <c r="A98" s="11"/>
      <c r="B98" s="10"/>
      <c r="C98" s="12"/>
      <c r="D98" s="17"/>
      <c r="E98" s="17"/>
      <c r="F98" s="17"/>
      <c r="G98" s="17"/>
    </row>
    <row r="99" spans="1:7" ht="20.25" hidden="1" customHeight="1" x14ac:dyDescent="0.3">
      <c r="A99" s="11"/>
      <c r="B99" s="10"/>
      <c r="C99" s="12"/>
      <c r="D99" s="17"/>
      <c r="E99" s="17"/>
      <c r="F99" s="17"/>
      <c r="G99" s="17"/>
    </row>
    <row r="100" spans="1:7" ht="20.25" hidden="1" customHeight="1" x14ac:dyDescent="0.3">
      <c r="A100" s="11"/>
      <c r="B100" s="10"/>
      <c r="C100" s="12"/>
      <c r="D100" s="17"/>
      <c r="E100" s="17"/>
      <c r="F100" s="17"/>
      <c r="G100" s="17"/>
    </row>
    <row r="101" spans="1:7" ht="20.25" hidden="1" customHeight="1" x14ac:dyDescent="0.3">
      <c r="A101" s="11"/>
      <c r="B101" s="10"/>
      <c r="C101" s="12"/>
      <c r="D101" s="17"/>
      <c r="E101" s="17"/>
      <c r="F101" s="17"/>
      <c r="G101" s="17"/>
    </row>
    <row r="102" spans="1:7" ht="20.25" hidden="1" customHeight="1" x14ac:dyDescent="0.3">
      <c r="A102" s="4"/>
      <c r="B102" s="4"/>
      <c r="C102" s="17"/>
      <c r="D102" s="17"/>
      <c r="E102" s="17"/>
      <c r="F102" s="17"/>
      <c r="G102" s="17"/>
    </row>
    <row r="103" spans="1:7" ht="20.25" hidden="1" customHeight="1" x14ac:dyDescent="0.3">
      <c r="A103" s="4"/>
      <c r="B103" s="4"/>
      <c r="C103" s="17"/>
      <c r="D103" s="17"/>
      <c r="E103" s="17"/>
      <c r="F103" s="17"/>
      <c r="G103" s="17"/>
    </row>
    <row r="104" spans="1:7" ht="20.25" customHeight="1" x14ac:dyDescent="0.25">
      <c r="A104" s="7">
        <v>7</v>
      </c>
      <c r="B104" s="7" t="s">
        <v>56</v>
      </c>
      <c r="C104" s="8">
        <v>13244.85</v>
      </c>
      <c r="D104" s="8">
        <v>0</v>
      </c>
      <c r="E104" s="8">
        <v>0</v>
      </c>
      <c r="F104" s="8">
        <v>0</v>
      </c>
      <c r="G104" s="8">
        <v>0</v>
      </c>
    </row>
    <row r="105" spans="1:7" s="29" customFormat="1" ht="20.25" customHeight="1" x14ac:dyDescent="0.25">
      <c r="A105" s="18">
        <v>721</v>
      </c>
      <c r="B105" s="18" t="s">
        <v>57</v>
      </c>
      <c r="C105" s="19">
        <v>13244.85</v>
      </c>
      <c r="D105" s="19">
        <v>0</v>
      </c>
      <c r="E105" s="19">
        <v>0</v>
      </c>
      <c r="F105" s="19">
        <v>0</v>
      </c>
      <c r="G105" s="19">
        <v>0</v>
      </c>
    </row>
    <row r="106" spans="1:7" ht="20.25" customHeight="1" x14ac:dyDescent="0.25">
      <c r="A106" s="26">
        <v>7211</v>
      </c>
      <c r="B106" s="26" t="s">
        <v>58</v>
      </c>
      <c r="C106" s="27">
        <v>13244.85</v>
      </c>
      <c r="D106" s="27">
        <v>0</v>
      </c>
      <c r="E106" s="27">
        <v>0</v>
      </c>
      <c r="F106" s="27">
        <v>0</v>
      </c>
      <c r="G106" s="27">
        <v>0</v>
      </c>
    </row>
    <row r="107" spans="1:7" ht="20.25" customHeight="1" x14ac:dyDescent="0.25">
      <c r="A107" s="7" t="s">
        <v>59</v>
      </c>
      <c r="B107" s="30"/>
      <c r="C107" s="8">
        <f>C7+C104</f>
        <v>1160270.7800000003</v>
      </c>
      <c r="D107" s="8">
        <f>D7+D104</f>
        <v>1790021</v>
      </c>
      <c r="E107" s="8">
        <f>SUBTOTAL(9,E17:E103)</f>
        <v>2104620</v>
      </c>
      <c r="F107" s="8">
        <f>SUBTOTAL(9,F17:F103)</f>
        <v>2180438</v>
      </c>
      <c r="G107" s="8">
        <f>SUBTOTAL(9,G17:G103)</f>
        <v>2202338.88</v>
      </c>
    </row>
    <row r="108" spans="1:7" x14ac:dyDescent="0.25">
      <c r="B108" s="31"/>
      <c r="C108" s="32"/>
      <c r="D108" s="32"/>
      <c r="E108" s="32"/>
      <c r="F108" s="32"/>
      <c r="G108" s="32"/>
    </row>
    <row r="109" spans="1:7" ht="63.75" customHeight="1" x14ac:dyDescent="0.25">
      <c r="A109" s="33" t="str">
        <f>A6</f>
        <v>Brojčana oznaka i naziv</v>
      </c>
      <c r="B109" s="34"/>
      <c r="C109" s="6" t="str">
        <f>C6</f>
        <v>Izvršenje 2023.</v>
      </c>
      <c r="D109" s="6" t="str">
        <f>D6</f>
        <v>Plan 2024.</v>
      </c>
      <c r="E109" s="6" t="str">
        <f>E6</f>
        <v>Plan za 2025.</v>
      </c>
      <c r="F109" s="6" t="str">
        <f>F6</f>
        <v>Projekcija za 2026.</v>
      </c>
      <c r="G109" s="6" t="str">
        <f>G6</f>
        <v>Projekcija za 2027.</v>
      </c>
    </row>
    <row r="110" spans="1:7" s="9" customFormat="1" ht="18" customHeight="1" x14ac:dyDescent="0.25">
      <c r="A110" s="7" t="s">
        <v>60</v>
      </c>
      <c r="B110" s="35" t="s">
        <v>61</v>
      </c>
      <c r="C110" s="8">
        <f>C112+C174+C292</f>
        <v>602335.22999999986</v>
      </c>
      <c r="D110" s="8">
        <f>SUBTOTAL(9,D111:D315)</f>
        <v>1484232</v>
      </c>
      <c r="E110" s="8">
        <f>E112+E174+E292</f>
        <v>1615538.46</v>
      </c>
      <c r="F110" s="8">
        <f>F112+F174+F292</f>
        <v>1647280</v>
      </c>
      <c r="G110" s="8">
        <f>SUBTOTAL(9,G111:G315)</f>
        <v>1669170.88</v>
      </c>
    </row>
    <row r="111" spans="1:7" ht="30" hidden="1" customHeight="1" x14ac:dyDescent="0.3">
      <c r="A111" s="16"/>
      <c r="B111" s="5"/>
      <c r="C111" s="17"/>
      <c r="D111" s="17"/>
      <c r="E111" s="36"/>
      <c r="F111" s="36"/>
      <c r="G111" s="36"/>
    </row>
    <row r="112" spans="1:7" s="9" customFormat="1" ht="18" customHeight="1" x14ac:dyDescent="0.25">
      <c r="A112" s="13" t="s">
        <v>62</v>
      </c>
      <c r="B112" s="37" t="s">
        <v>63</v>
      </c>
      <c r="C112" s="14">
        <f>SUBTOTAL(9,C113:C173)</f>
        <v>310685.19</v>
      </c>
      <c r="D112" s="14">
        <f>SUBTOTAL(9,D113:D173)</f>
        <v>578894</v>
      </c>
      <c r="E112" s="14">
        <f>SUBTOTAL(9,E113:E173)</f>
        <v>899910.46</v>
      </c>
      <c r="F112" s="14">
        <f>SUBTOTAL(9,F113:F173)</f>
        <v>915684</v>
      </c>
      <c r="G112" s="14">
        <f>SUBTOTAL(9,G113:G173)</f>
        <v>920584.99</v>
      </c>
    </row>
    <row r="113" spans="1:7" ht="30" hidden="1" customHeight="1" x14ac:dyDescent="0.25">
      <c r="A113" s="38"/>
      <c r="B113" s="1"/>
      <c r="C113" s="39"/>
      <c r="D113" s="39"/>
      <c r="E113" s="36"/>
      <c r="F113" s="36"/>
      <c r="G113" s="36"/>
    </row>
    <row r="114" spans="1:7" s="9" customFormat="1" ht="18" customHeight="1" x14ac:dyDescent="0.25">
      <c r="A114" s="40" t="s">
        <v>64</v>
      </c>
      <c r="B114" s="41" t="s">
        <v>65</v>
      </c>
      <c r="C114" s="42">
        <f>SUBTOTAL(9,C115:C134)</f>
        <v>237089.12</v>
      </c>
      <c r="D114" s="42">
        <f>SUBTOTAL(9,D115:D134)</f>
        <v>463690</v>
      </c>
      <c r="E114" s="42">
        <f>SUBTOTAL(9,E115:E134)</f>
        <v>748700.46</v>
      </c>
      <c r="F114" s="42">
        <f>SUBTOTAL(9,F115:F134)</f>
        <v>766845</v>
      </c>
      <c r="G114" s="42">
        <f>SUBTOTAL(9,G115:G134)</f>
        <v>770563.66</v>
      </c>
    </row>
    <row r="115" spans="1:7" ht="30" hidden="1" customHeight="1" x14ac:dyDescent="0.25">
      <c r="A115" s="38"/>
      <c r="B115" s="31"/>
      <c r="C115" s="32"/>
      <c r="D115" s="12"/>
      <c r="E115" s="36"/>
      <c r="F115" s="36"/>
      <c r="G115" s="36"/>
    </row>
    <row r="116" spans="1:7" ht="409.6" hidden="1" customHeight="1" x14ac:dyDescent="0.25">
      <c r="A116" s="43" t="s">
        <v>64</v>
      </c>
      <c r="B116" s="44" t="s">
        <v>65</v>
      </c>
      <c r="C116" s="45">
        <f>SUBTOTAL(9,C117:C133)</f>
        <v>237089.12</v>
      </c>
      <c r="D116" s="45">
        <f>SUBTOTAL(9,D117:D133)</f>
        <v>463690</v>
      </c>
      <c r="E116" s="45">
        <f>SUBTOTAL(9,E117:E133)</f>
        <v>748700.46</v>
      </c>
      <c r="F116" s="45">
        <f>SUBTOTAL(9,F117:F133)</f>
        <v>766845</v>
      </c>
      <c r="G116" s="45">
        <f>SUBTOTAL(9,G117:G133)</f>
        <v>770563.66</v>
      </c>
    </row>
    <row r="117" spans="1:7" ht="30" hidden="1" customHeight="1" x14ac:dyDescent="0.25">
      <c r="A117" s="38"/>
      <c r="B117" s="31"/>
      <c r="C117" s="32"/>
      <c r="D117" s="46"/>
      <c r="E117" s="36"/>
      <c r="F117" s="36"/>
      <c r="G117" s="36"/>
    </row>
    <row r="118" spans="1:7" ht="409.6" hidden="1" customHeight="1" x14ac:dyDescent="0.25">
      <c r="A118" s="47" t="s">
        <v>64</v>
      </c>
      <c r="B118" s="48" t="s">
        <v>65</v>
      </c>
      <c r="C118" s="49">
        <f>SUBTOTAL(9,C119:C132)</f>
        <v>237089.12</v>
      </c>
      <c r="D118" s="49">
        <f>SUBTOTAL(9,D119:D132)</f>
        <v>463690</v>
      </c>
      <c r="E118" s="49">
        <f>SUBTOTAL(9,E119:E132)</f>
        <v>748700.46</v>
      </c>
      <c r="F118" s="49">
        <f>SUBTOTAL(9,F119:F132)</f>
        <v>766845</v>
      </c>
      <c r="G118" s="49">
        <f>SUBTOTAL(9,G119:G132)</f>
        <v>770563.66</v>
      </c>
    </row>
    <row r="119" spans="1:7" ht="30" hidden="1" customHeight="1" x14ac:dyDescent="0.25">
      <c r="A119" s="38"/>
      <c r="B119" s="31"/>
      <c r="C119" s="32"/>
      <c r="D119" s="50"/>
      <c r="E119" s="36"/>
      <c r="F119" s="36"/>
      <c r="G119" s="36"/>
    </row>
    <row r="120" spans="1:7" ht="409.6" hidden="1" customHeight="1" x14ac:dyDescent="0.25">
      <c r="A120" s="51" t="s">
        <v>64</v>
      </c>
      <c r="B120" s="52" t="s">
        <v>65</v>
      </c>
      <c r="C120" s="53">
        <f>SUBTOTAL(9,C121:C131)</f>
        <v>237089.12</v>
      </c>
      <c r="D120" s="53">
        <f>SUBTOTAL(9,D121:D131)</f>
        <v>463690</v>
      </c>
      <c r="E120" s="53">
        <f>SUBTOTAL(9,E121:E131)</f>
        <v>748700.46</v>
      </c>
      <c r="F120" s="53">
        <f>SUBTOTAL(9,F121:F131)</f>
        <v>766845</v>
      </c>
      <c r="G120" s="53">
        <f>SUBTOTAL(9,G121:G131)</f>
        <v>770563.66</v>
      </c>
    </row>
    <row r="121" spans="1:7" ht="30" hidden="1" customHeight="1" x14ac:dyDescent="0.25">
      <c r="A121" s="38"/>
      <c r="B121" s="31"/>
      <c r="C121" s="32"/>
      <c r="D121" s="54"/>
      <c r="E121" s="36"/>
      <c r="F121" s="36"/>
      <c r="G121" s="36"/>
    </row>
    <row r="122" spans="1:7" ht="409.6" hidden="1" customHeight="1" x14ac:dyDescent="0.25">
      <c r="A122" s="55" t="s">
        <v>64</v>
      </c>
      <c r="B122" s="56" t="s">
        <v>65</v>
      </c>
      <c r="C122" s="57">
        <f>SUBTOTAL(9,C123:C130)</f>
        <v>237089.12</v>
      </c>
      <c r="D122" s="57">
        <f>SUBTOTAL(9,D123:D130)</f>
        <v>463690</v>
      </c>
      <c r="E122" s="57">
        <f>SUBTOTAL(9,E123:E130)</f>
        <v>748700.46</v>
      </c>
      <c r="F122" s="57">
        <f>SUBTOTAL(9,F123:F130)</f>
        <v>766845</v>
      </c>
      <c r="G122" s="57">
        <f>SUBTOTAL(9,G123:G130)</f>
        <v>770563.66</v>
      </c>
    </row>
    <row r="123" spans="1:7" ht="22.5" hidden="1" customHeight="1" x14ac:dyDescent="0.25">
      <c r="A123" s="38"/>
      <c r="B123" s="31"/>
      <c r="C123" s="32"/>
      <c r="D123" s="54"/>
      <c r="E123" s="54"/>
      <c r="F123" s="54"/>
      <c r="G123" s="54"/>
    </row>
    <row r="124" spans="1:7" ht="409.6" hidden="1" customHeight="1" x14ac:dyDescent="0.25">
      <c r="A124" s="58" t="s">
        <v>64</v>
      </c>
      <c r="B124" s="59" t="s">
        <v>65</v>
      </c>
      <c r="C124" s="54">
        <f>SUBTOTAL(9,C125:C129)</f>
        <v>237089.12</v>
      </c>
      <c r="D124" s="54">
        <f>SUBTOTAL(9,D125:D129)</f>
        <v>463690</v>
      </c>
      <c r="E124" s="54">
        <f>SUBTOTAL(9,E125:E129)</f>
        <v>748700.46</v>
      </c>
      <c r="F124" s="54">
        <f>SUBTOTAL(9,F125:F129)</f>
        <v>766845</v>
      </c>
      <c r="G124" s="54">
        <f>SUBTOTAL(9,G125:G129)</f>
        <v>770563.66</v>
      </c>
    </row>
    <row r="125" spans="1:7" ht="30" hidden="1" customHeight="1" x14ac:dyDescent="0.25">
      <c r="A125" s="38"/>
      <c r="B125" s="31"/>
      <c r="C125" s="32"/>
      <c r="D125" s="60"/>
      <c r="E125" s="36"/>
      <c r="F125" s="36"/>
      <c r="G125" s="36"/>
    </row>
    <row r="126" spans="1:7" ht="15" customHeight="1" x14ac:dyDescent="0.25">
      <c r="A126" s="26" t="s">
        <v>66</v>
      </c>
      <c r="B126" s="61" t="s">
        <v>67</v>
      </c>
      <c r="C126" s="27">
        <v>229406.81</v>
      </c>
      <c r="D126" s="27">
        <v>451800</v>
      </c>
      <c r="E126" s="27">
        <v>728500.46</v>
      </c>
      <c r="F126" s="27">
        <v>746645</v>
      </c>
      <c r="G126" s="27">
        <v>750363.66</v>
      </c>
    </row>
    <row r="127" spans="1:7" ht="15" customHeight="1" x14ac:dyDescent="0.25">
      <c r="A127" s="26" t="s">
        <v>68</v>
      </c>
      <c r="B127" s="61" t="s">
        <v>69</v>
      </c>
      <c r="C127" s="27">
        <v>6588.76</v>
      </c>
      <c r="D127" s="27">
        <v>11500</v>
      </c>
      <c r="E127" s="27">
        <v>20200</v>
      </c>
      <c r="F127" s="27">
        <v>20200</v>
      </c>
      <c r="G127" s="27">
        <v>20200</v>
      </c>
    </row>
    <row r="128" spans="1:7" ht="15" customHeight="1" x14ac:dyDescent="0.25">
      <c r="A128" s="26" t="s">
        <v>70</v>
      </c>
      <c r="B128" s="61" t="s">
        <v>71</v>
      </c>
      <c r="C128" s="27">
        <v>1093.55</v>
      </c>
      <c r="D128" s="27">
        <v>390</v>
      </c>
      <c r="E128" s="27">
        <v>0</v>
      </c>
      <c r="F128" s="27">
        <v>0</v>
      </c>
      <c r="G128" s="27">
        <v>0</v>
      </c>
    </row>
    <row r="129" spans="1:7" hidden="1" x14ac:dyDescent="0.25">
      <c r="A129" s="31"/>
      <c r="B129" s="31"/>
      <c r="C129" s="32"/>
      <c r="D129" s="27"/>
      <c r="E129" s="27"/>
      <c r="F129" s="27"/>
      <c r="G129" s="27"/>
    </row>
    <row r="130" spans="1:7" hidden="1" x14ac:dyDescent="0.25">
      <c r="A130" s="31"/>
      <c r="B130" s="31"/>
      <c r="C130" s="32"/>
      <c r="D130" s="32"/>
      <c r="E130" s="36"/>
      <c r="F130" s="36"/>
      <c r="G130" s="36"/>
    </row>
    <row r="131" spans="1:7" ht="20.100000000000001" hidden="1" customHeight="1" x14ac:dyDescent="0.25">
      <c r="A131" s="31"/>
      <c r="B131" s="31"/>
      <c r="C131" s="32"/>
      <c r="D131" s="32"/>
      <c r="E131" s="36"/>
      <c r="F131" s="36"/>
      <c r="G131" s="36"/>
    </row>
    <row r="132" spans="1:7" ht="20.100000000000001" hidden="1" customHeight="1" x14ac:dyDescent="0.25">
      <c r="A132" s="31"/>
      <c r="B132" s="31"/>
      <c r="C132" s="32"/>
      <c r="D132" s="32"/>
      <c r="E132" s="36"/>
      <c r="F132" s="36"/>
      <c r="G132" s="36"/>
    </row>
    <row r="133" spans="1:7" ht="20.100000000000001" hidden="1" customHeight="1" x14ac:dyDescent="0.25">
      <c r="A133" s="31"/>
      <c r="B133" s="31"/>
      <c r="C133" s="32"/>
      <c r="D133" s="32"/>
      <c r="E133" s="36"/>
      <c r="F133" s="36"/>
      <c r="G133" s="36"/>
    </row>
    <row r="134" spans="1:7" ht="20.100000000000001" hidden="1" customHeight="1" x14ac:dyDescent="0.25">
      <c r="A134" s="31"/>
      <c r="B134" s="31"/>
      <c r="C134" s="32"/>
      <c r="D134" s="32"/>
      <c r="E134" s="36"/>
      <c r="F134" s="36"/>
      <c r="G134" s="36"/>
    </row>
    <row r="135" spans="1:7" s="9" customFormat="1" ht="18" customHeight="1" x14ac:dyDescent="0.25">
      <c r="A135" s="40" t="s">
        <v>72</v>
      </c>
      <c r="B135" s="41" t="s">
        <v>73</v>
      </c>
      <c r="C135" s="42">
        <f>SUBTOTAL(9,C136:C153)</f>
        <v>34524.199999999997</v>
      </c>
      <c r="D135" s="42">
        <f>SUBTOTAL(9,D136:D153)</f>
        <v>46390</v>
      </c>
      <c r="E135" s="42">
        <f>SUBTOTAL(9,E136:E153)</f>
        <v>48850</v>
      </c>
      <c r="F135" s="42">
        <f>SUBTOTAL(9,F136:F153)</f>
        <v>23637</v>
      </c>
      <c r="G135" s="42">
        <f>SUBTOTAL(9,G136:G153)</f>
        <v>24206.33</v>
      </c>
    </row>
    <row r="136" spans="1:7" ht="30" hidden="1" customHeight="1" x14ac:dyDescent="0.25">
      <c r="A136" s="38"/>
      <c r="B136" s="31"/>
      <c r="C136" s="32"/>
      <c r="D136" s="12"/>
      <c r="E136" s="36"/>
      <c r="F136" s="36"/>
      <c r="G136" s="36"/>
    </row>
    <row r="137" spans="1:7" ht="409.6" hidden="1" customHeight="1" x14ac:dyDescent="0.25">
      <c r="A137" s="43" t="s">
        <v>72</v>
      </c>
      <c r="B137" s="44" t="s">
        <v>73</v>
      </c>
      <c r="C137" s="45">
        <f>SUBTOTAL(9,C138:C152)</f>
        <v>34524.199999999997</v>
      </c>
      <c r="D137" s="45">
        <f>SUBTOTAL(9,D138:D152)</f>
        <v>46390</v>
      </c>
      <c r="E137" s="45">
        <f>SUBTOTAL(9,E138:E152)</f>
        <v>48850</v>
      </c>
      <c r="F137" s="45">
        <f>SUBTOTAL(9,F138:F152)</f>
        <v>23637</v>
      </c>
      <c r="G137" s="45">
        <f>SUBTOTAL(9,G138:G152)</f>
        <v>24206.33</v>
      </c>
    </row>
    <row r="138" spans="1:7" ht="30" hidden="1" customHeight="1" x14ac:dyDescent="0.25">
      <c r="A138" s="38"/>
      <c r="B138" s="31"/>
      <c r="C138" s="32"/>
      <c r="D138" s="46"/>
      <c r="E138" s="36"/>
      <c r="F138" s="36"/>
      <c r="G138" s="36"/>
    </row>
    <row r="139" spans="1:7" ht="409.6" hidden="1" customHeight="1" x14ac:dyDescent="0.25">
      <c r="A139" s="47" t="s">
        <v>72</v>
      </c>
      <c r="B139" s="48" t="s">
        <v>73</v>
      </c>
      <c r="C139" s="49">
        <f>SUBTOTAL(9,C140:C151)</f>
        <v>34524.199999999997</v>
      </c>
      <c r="D139" s="49">
        <f>SUBTOTAL(9,D140:D151)</f>
        <v>46390</v>
      </c>
      <c r="E139" s="49">
        <f>SUBTOTAL(9,E140:E151)</f>
        <v>48850</v>
      </c>
      <c r="F139" s="49">
        <f>SUBTOTAL(9,F140:F151)</f>
        <v>23637</v>
      </c>
      <c r="G139" s="49">
        <f>SUBTOTAL(9,G140:G151)</f>
        <v>24206.33</v>
      </c>
    </row>
    <row r="140" spans="1:7" ht="30" hidden="1" customHeight="1" x14ac:dyDescent="0.25">
      <c r="A140" s="38"/>
      <c r="B140" s="31"/>
      <c r="C140" s="32"/>
      <c r="D140" s="50"/>
      <c r="E140" s="36"/>
      <c r="F140" s="36"/>
      <c r="G140" s="36"/>
    </row>
    <row r="141" spans="1:7" ht="409.6" hidden="1" customHeight="1" x14ac:dyDescent="0.25">
      <c r="A141" s="51" t="s">
        <v>72</v>
      </c>
      <c r="B141" s="52" t="s">
        <v>73</v>
      </c>
      <c r="C141" s="53">
        <f>SUBTOTAL(9,C142:C150)</f>
        <v>34524.199999999997</v>
      </c>
      <c r="D141" s="53">
        <f>SUBTOTAL(9,D142:D150)</f>
        <v>46390</v>
      </c>
      <c r="E141" s="53">
        <f>SUBTOTAL(9,E142:E150)</f>
        <v>48850</v>
      </c>
      <c r="F141" s="53">
        <f>SUBTOTAL(9,F142:F150)</f>
        <v>23637</v>
      </c>
      <c r="G141" s="53">
        <f>SUBTOTAL(9,G142:G150)</f>
        <v>24206.33</v>
      </c>
    </row>
    <row r="142" spans="1:7" ht="30" hidden="1" customHeight="1" x14ac:dyDescent="0.25">
      <c r="A142" s="38"/>
      <c r="B142" s="31"/>
      <c r="C142" s="32"/>
      <c r="D142" s="54"/>
      <c r="E142" s="36"/>
      <c r="F142" s="36"/>
      <c r="G142" s="36"/>
    </row>
    <row r="143" spans="1:7" ht="409.6" hidden="1" customHeight="1" x14ac:dyDescent="0.25">
      <c r="A143" s="55" t="s">
        <v>72</v>
      </c>
      <c r="B143" s="56" t="s">
        <v>73</v>
      </c>
      <c r="C143" s="57">
        <f>SUBTOTAL(9,C144:C149)</f>
        <v>34524.199999999997</v>
      </c>
      <c r="D143" s="57">
        <f>SUBTOTAL(9,D144:D149)</f>
        <v>46390</v>
      </c>
      <c r="E143" s="57">
        <f>SUBTOTAL(9,E144:E149)</f>
        <v>48850</v>
      </c>
      <c r="F143" s="57">
        <f>SUBTOTAL(9,F144:F149)</f>
        <v>23637</v>
      </c>
      <c r="G143" s="57">
        <f>SUBTOTAL(9,G144:G149)</f>
        <v>24206.33</v>
      </c>
    </row>
    <row r="144" spans="1:7" ht="22.5" hidden="1" customHeight="1" x14ac:dyDescent="0.25">
      <c r="A144" s="38"/>
      <c r="B144" s="31"/>
      <c r="C144" s="32"/>
      <c r="D144" s="54"/>
      <c r="E144" s="54"/>
      <c r="F144" s="54"/>
      <c r="G144" s="54"/>
    </row>
    <row r="145" spans="1:7" ht="409.6" hidden="1" customHeight="1" x14ac:dyDescent="0.25">
      <c r="A145" s="58" t="s">
        <v>72</v>
      </c>
      <c r="B145" s="59" t="s">
        <v>73</v>
      </c>
      <c r="C145" s="54">
        <f>SUBTOTAL(9,C146:C148)</f>
        <v>34524.199999999997</v>
      </c>
      <c r="D145" s="54">
        <f>SUBTOTAL(9,D146:D148)</f>
        <v>46390</v>
      </c>
      <c r="E145" s="54">
        <f>SUBTOTAL(9,E146:E148)</f>
        <v>48850</v>
      </c>
      <c r="F145" s="54">
        <f>SUBTOTAL(9,F146:F148)</f>
        <v>23637</v>
      </c>
      <c r="G145" s="54">
        <f>SUBTOTAL(9,G146:G148)</f>
        <v>24206.33</v>
      </c>
    </row>
    <row r="146" spans="1:7" ht="30" hidden="1" customHeight="1" x14ac:dyDescent="0.25">
      <c r="A146" s="38"/>
      <c r="B146" s="31"/>
      <c r="C146" s="32"/>
      <c r="D146" s="60"/>
      <c r="E146" s="36"/>
      <c r="F146" s="36"/>
      <c r="G146" s="36"/>
    </row>
    <row r="147" spans="1:7" ht="15" customHeight="1" x14ac:dyDescent="0.25">
      <c r="A147" s="26" t="s">
        <v>74</v>
      </c>
      <c r="B147" s="61" t="s">
        <v>73</v>
      </c>
      <c r="C147" s="27">
        <v>34524.199999999997</v>
      </c>
      <c r="D147" s="27">
        <v>46390</v>
      </c>
      <c r="E147" s="27">
        <v>48850</v>
      </c>
      <c r="F147" s="27">
        <v>23637</v>
      </c>
      <c r="G147" s="27">
        <v>24206.33</v>
      </c>
    </row>
    <row r="148" spans="1:7" hidden="1" x14ac:dyDescent="0.25">
      <c r="A148" s="31"/>
      <c r="B148" s="31"/>
      <c r="C148" s="32"/>
      <c r="D148" s="27"/>
      <c r="E148" s="27"/>
      <c r="F148" s="27"/>
      <c r="G148" s="27"/>
    </row>
    <row r="149" spans="1:7" hidden="1" x14ac:dyDescent="0.25">
      <c r="A149" s="31"/>
      <c r="B149" s="31"/>
      <c r="C149" s="32"/>
      <c r="D149" s="32"/>
      <c r="E149" s="36"/>
      <c r="F149" s="36"/>
      <c r="G149" s="36"/>
    </row>
    <row r="150" spans="1:7" ht="20.100000000000001" hidden="1" customHeight="1" x14ac:dyDescent="0.25">
      <c r="A150" s="31"/>
      <c r="B150" s="31"/>
      <c r="C150" s="32"/>
      <c r="D150" s="32"/>
      <c r="E150" s="36"/>
      <c r="F150" s="36"/>
      <c r="G150" s="36"/>
    </row>
    <row r="151" spans="1:7" ht="20.100000000000001" hidden="1" customHeight="1" x14ac:dyDescent="0.25">
      <c r="A151" s="31"/>
      <c r="B151" s="31"/>
      <c r="C151" s="32"/>
      <c r="D151" s="32"/>
      <c r="E151" s="36"/>
      <c r="F151" s="36"/>
      <c r="G151" s="36"/>
    </row>
    <row r="152" spans="1:7" ht="20.100000000000001" hidden="1" customHeight="1" x14ac:dyDescent="0.25">
      <c r="A152" s="31"/>
      <c r="B152" s="31"/>
      <c r="C152" s="32"/>
      <c r="D152" s="32"/>
      <c r="E152" s="36"/>
      <c r="F152" s="36"/>
      <c r="G152" s="36"/>
    </row>
    <row r="153" spans="1:7" ht="20.100000000000001" hidden="1" customHeight="1" x14ac:dyDescent="0.25">
      <c r="A153" s="31"/>
      <c r="B153" s="31"/>
      <c r="C153" s="32"/>
      <c r="D153" s="32"/>
      <c r="E153" s="36"/>
      <c r="F153" s="36"/>
      <c r="G153" s="36"/>
    </row>
    <row r="154" spans="1:7" s="9" customFormat="1" ht="18" customHeight="1" x14ac:dyDescent="0.25">
      <c r="A154" s="40" t="s">
        <v>75</v>
      </c>
      <c r="B154" s="41" t="s">
        <v>76</v>
      </c>
      <c r="C154" s="42">
        <f>SUBTOTAL(9,C155:C172)</f>
        <v>39071.870000000003</v>
      </c>
      <c r="D154" s="42">
        <f>SUBTOTAL(9,D155:D172)</f>
        <v>68814</v>
      </c>
      <c r="E154" s="42">
        <f>SUBTOTAL(9,E155:E172)</f>
        <v>102360</v>
      </c>
      <c r="F154" s="42">
        <f>SUBTOTAL(9,F155:F172)</f>
        <v>125202</v>
      </c>
      <c r="G154" s="42">
        <f>SUBTOTAL(9,G155:G172)</f>
        <v>125815</v>
      </c>
    </row>
    <row r="155" spans="1:7" ht="30" hidden="1" customHeight="1" x14ac:dyDescent="0.25">
      <c r="A155" s="38"/>
      <c r="B155" s="31"/>
      <c r="C155" s="32"/>
      <c r="D155" s="12"/>
      <c r="E155" s="36"/>
      <c r="F155" s="36"/>
      <c r="G155" s="36"/>
    </row>
    <row r="156" spans="1:7" ht="409.6" hidden="1" customHeight="1" x14ac:dyDescent="0.25">
      <c r="A156" s="43" t="s">
        <v>75</v>
      </c>
      <c r="B156" s="44" t="s">
        <v>76</v>
      </c>
      <c r="C156" s="45">
        <f>SUBTOTAL(9,C157:C171)</f>
        <v>39071.870000000003</v>
      </c>
      <c r="D156" s="45">
        <f>SUBTOTAL(9,D157:D171)</f>
        <v>68814</v>
      </c>
      <c r="E156" s="45">
        <f>SUBTOTAL(9,E157:E171)</f>
        <v>102360</v>
      </c>
      <c r="F156" s="45">
        <f>SUBTOTAL(9,F157:F171)</f>
        <v>125202</v>
      </c>
      <c r="G156" s="45">
        <f>SUBTOTAL(9,G157:G171)</f>
        <v>125815</v>
      </c>
    </row>
    <row r="157" spans="1:7" ht="30" hidden="1" customHeight="1" x14ac:dyDescent="0.25">
      <c r="A157" s="38"/>
      <c r="B157" s="31"/>
      <c r="C157" s="32"/>
      <c r="D157" s="46"/>
      <c r="E157" s="36"/>
      <c r="F157" s="36"/>
      <c r="G157" s="36"/>
    </row>
    <row r="158" spans="1:7" ht="409.6" hidden="1" customHeight="1" x14ac:dyDescent="0.25">
      <c r="A158" s="47" t="s">
        <v>75</v>
      </c>
      <c r="B158" s="48" t="s">
        <v>76</v>
      </c>
      <c r="C158" s="49">
        <f>SUBTOTAL(9,C159:C170)</f>
        <v>39071.870000000003</v>
      </c>
      <c r="D158" s="49">
        <f>SUBTOTAL(9,D159:D170)</f>
        <v>68814</v>
      </c>
      <c r="E158" s="49">
        <f>SUBTOTAL(9,E159:E170)</f>
        <v>102360</v>
      </c>
      <c r="F158" s="49">
        <f>SUBTOTAL(9,F159:F170)</f>
        <v>125202</v>
      </c>
      <c r="G158" s="49">
        <f>SUBTOTAL(9,G159:G170)</f>
        <v>125815</v>
      </c>
    </row>
    <row r="159" spans="1:7" ht="30" hidden="1" customHeight="1" x14ac:dyDescent="0.25">
      <c r="A159" s="38"/>
      <c r="B159" s="31"/>
      <c r="C159" s="32"/>
      <c r="D159" s="50"/>
      <c r="E159" s="36"/>
      <c r="F159" s="36"/>
      <c r="G159" s="36"/>
    </row>
    <row r="160" spans="1:7" ht="409.6" hidden="1" customHeight="1" x14ac:dyDescent="0.25">
      <c r="A160" s="51" t="s">
        <v>75</v>
      </c>
      <c r="B160" s="52" t="s">
        <v>76</v>
      </c>
      <c r="C160" s="53">
        <f>SUBTOTAL(9,C161:C169)</f>
        <v>39071.870000000003</v>
      </c>
      <c r="D160" s="53">
        <f>SUBTOTAL(9,D161:D169)</f>
        <v>68814</v>
      </c>
      <c r="E160" s="53">
        <f>SUBTOTAL(9,E161:E169)</f>
        <v>102360</v>
      </c>
      <c r="F160" s="53">
        <f>SUBTOTAL(9,F161:F169)</f>
        <v>125202</v>
      </c>
      <c r="G160" s="53">
        <f>SUBTOTAL(9,G161:G169)</f>
        <v>125815</v>
      </c>
    </row>
    <row r="161" spans="1:7" ht="30" hidden="1" customHeight="1" x14ac:dyDescent="0.25">
      <c r="A161" s="38"/>
      <c r="B161" s="31"/>
      <c r="C161" s="32"/>
      <c r="D161" s="54"/>
      <c r="E161" s="36"/>
      <c r="F161" s="36"/>
      <c r="G161" s="36"/>
    </row>
    <row r="162" spans="1:7" ht="409.6" hidden="1" customHeight="1" x14ac:dyDescent="0.25">
      <c r="A162" s="55" t="s">
        <v>75</v>
      </c>
      <c r="B162" s="56" t="s">
        <v>76</v>
      </c>
      <c r="C162" s="57">
        <f>SUBTOTAL(9,C163:C168)</f>
        <v>39071.870000000003</v>
      </c>
      <c r="D162" s="57">
        <f>SUBTOTAL(9,D163:D168)</f>
        <v>68814</v>
      </c>
      <c r="E162" s="57">
        <f>SUBTOTAL(9,E163:E168)</f>
        <v>102360</v>
      </c>
      <c r="F162" s="57">
        <f>SUBTOTAL(9,F163:F168)</f>
        <v>125202</v>
      </c>
      <c r="G162" s="57">
        <f>SUBTOTAL(9,G163:G168)</f>
        <v>125815</v>
      </c>
    </row>
    <row r="163" spans="1:7" ht="22.5" hidden="1" customHeight="1" x14ac:dyDescent="0.25">
      <c r="A163" s="38"/>
      <c r="B163" s="31"/>
      <c r="C163" s="32"/>
      <c r="D163" s="54"/>
      <c r="E163" s="54"/>
      <c r="F163" s="54"/>
      <c r="G163" s="54"/>
    </row>
    <row r="164" spans="1:7" ht="409.6" hidden="1" customHeight="1" x14ac:dyDescent="0.25">
      <c r="A164" s="58" t="s">
        <v>75</v>
      </c>
      <c r="B164" s="59" t="s">
        <v>76</v>
      </c>
      <c r="C164" s="54">
        <f>SUBTOTAL(9,C165:C167)</f>
        <v>39071.870000000003</v>
      </c>
      <c r="D164" s="54">
        <f>SUBTOTAL(9,D165:D167)</f>
        <v>68814</v>
      </c>
      <c r="E164" s="54">
        <f>SUBTOTAL(9,E165:E167)</f>
        <v>102360</v>
      </c>
      <c r="F164" s="54">
        <f>SUBTOTAL(9,F165:F167)</f>
        <v>125202</v>
      </c>
      <c r="G164" s="54">
        <f>SUBTOTAL(9,G165:G167)</f>
        <v>125815</v>
      </c>
    </row>
    <row r="165" spans="1:7" ht="30" hidden="1" customHeight="1" x14ac:dyDescent="0.25">
      <c r="A165" s="38"/>
      <c r="B165" s="31"/>
      <c r="C165" s="32"/>
      <c r="D165" s="60"/>
      <c r="E165" s="36"/>
      <c r="F165" s="36"/>
      <c r="G165" s="36"/>
    </row>
    <row r="166" spans="1:7" ht="15" customHeight="1" x14ac:dyDescent="0.25">
      <c r="A166" s="26" t="s">
        <v>77</v>
      </c>
      <c r="B166" s="61" t="s">
        <v>78</v>
      </c>
      <c r="C166" s="27">
        <v>39071.870000000003</v>
      </c>
      <c r="D166" s="27">
        <v>68814</v>
      </c>
      <c r="E166" s="27">
        <v>102360</v>
      </c>
      <c r="F166" s="27">
        <v>125202</v>
      </c>
      <c r="G166" s="27">
        <v>125815</v>
      </c>
    </row>
    <row r="167" spans="1:7" hidden="1" x14ac:dyDescent="0.25">
      <c r="A167" s="31"/>
      <c r="B167" s="31"/>
      <c r="C167" s="32"/>
      <c r="D167" s="27"/>
      <c r="E167" s="27"/>
      <c r="F167" s="27"/>
      <c r="G167" s="27"/>
    </row>
    <row r="168" spans="1:7" hidden="1" x14ac:dyDescent="0.25">
      <c r="A168" s="31"/>
      <c r="B168" s="31"/>
      <c r="C168" s="32"/>
      <c r="D168" s="32"/>
      <c r="E168" s="36"/>
      <c r="F168" s="36"/>
      <c r="G168" s="36"/>
    </row>
    <row r="169" spans="1:7" ht="20.100000000000001" hidden="1" customHeight="1" x14ac:dyDescent="0.25">
      <c r="A169" s="31"/>
      <c r="B169" s="31"/>
      <c r="C169" s="32"/>
      <c r="D169" s="32"/>
      <c r="E169" s="36"/>
      <c r="F169" s="36"/>
      <c r="G169" s="36"/>
    </row>
    <row r="170" spans="1:7" ht="20.100000000000001" hidden="1" customHeight="1" x14ac:dyDescent="0.25">
      <c r="A170" s="31"/>
      <c r="B170" s="31"/>
      <c r="C170" s="32"/>
      <c r="D170" s="32"/>
      <c r="E170" s="36"/>
      <c r="F170" s="36"/>
      <c r="G170" s="36"/>
    </row>
    <row r="171" spans="1:7" ht="20.100000000000001" hidden="1" customHeight="1" x14ac:dyDescent="0.25">
      <c r="A171" s="31"/>
      <c r="B171" s="31"/>
      <c r="C171" s="32"/>
      <c r="D171" s="32"/>
      <c r="E171" s="36"/>
      <c r="F171" s="36"/>
      <c r="G171" s="36"/>
    </row>
    <row r="172" spans="1:7" ht="20.100000000000001" hidden="1" customHeight="1" x14ac:dyDescent="0.25">
      <c r="A172" s="31"/>
      <c r="B172" s="31"/>
      <c r="C172" s="32"/>
      <c r="D172" s="32"/>
      <c r="E172" s="36"/>
      <c r="F172" s="36"/>
      <c r="G172" s="36"/>
    </row>
    <row r="173" spans="1:7" ht="20.100000000000001" hidden="1" customHeight="1" x14ac:dyDescent="0.25">
      <c r="A173" s="31"/>
      <c r="B173" s="31"/>
      <c r="C173" s="32"/>
      <c r="D173" s="32"/>
      <c r="E173" s="36"/>
      <c r="F173" s="36"/>
      <c r="G173" s="36"/>
    </row>
    <row r="174" spans="1:7" s="9" customFormat="1" ht="18" customHeight="1" x14ac:dyDescent="0.25">
      <c r="A174" s="13" t="s">
        <v>79</v>
      </c>
      <c r="B174" s="37" t="s">
        <v>80</v>
      </c>
      <c r="C174" s="14">
        <f>C176+C198+C222+C248+C267</f>
        <v>288542.95999999996</v>
      </c>
      <c r="D174" s="14">
        <f>SUBTOTAL(9,D175:D291)</f>
        <v>900391</v>
      </c>
      <c r="E174" s="14">
        <f>SUBTOTAL(9,E175:E291)</f>
        <v>710618</v>
      </c>
      <c r="F174" s="14">
        <f>SUBTOTAL(9,F175:F291)</f>
        <v>726586</v>
      </c>
      <c r="G174" s="14">
        <f>SUBTOTAL(9,G175:G291)</f>
        <v>743585.89</v>
      </c>
    </row>
    <row r="175" spans="1:7" ht="30" hidden="1" customHeight="1" x14ac:dyDescent="0.25">
      <c r="A175" s="38"/>
      <c r="B175" s="1"/>
      <c r="C175" s="39"/>
      <c r="D175" s="39"/>
      <c r="E175" s="36"/>
      <c r="F175" s="36"/>
      <c r="G175" s="36"/>
    </row>
    <row r="176" spans="1:7" s="9" customFormat="1" ht="18" customHeight="1" x14ac:dyDescent="0.25">
      <c r="A176" s="40" t="s">
        <v>81</v>
      </c>
      <c r="B176" s="41" t="s">
        <v>82</v>
      </c>
      <c r="C176" s="42">
        <f>SUBTOTAL(9,C177:C197)</f>
        <v>36315.620000000003</v>
      </c>
      <c r="D176" s="42">
        <f>SUBTOTAL(9,D177:D197)</f>
        <v>66268</v>
      </c>
      <c r="E176" s="42">
        <f>SUBTOTAL(9,E177:E197)</f>
        <v>110623</v>
      </c>
      <c r="F176" s="42">
        <f>SUBTOTAL(9,F177:F197)</f>
        <v>108591</v>
      </c>
      <c r="G176" s="42">
        <f>SUBTOTAL(9,G177:G197)</f>
        <v>113590.89</v>
      </c>
    </row>
    <row r="177" spans="1:7" ht="30" hidden="1" customHeight="1" x14ac:dyDescent="0.25">
      <c r="A177" s="38"/>
      <c r="B177" s="31"/>
      <c r="C177" s="32"/>
      <c r="D177" s="12"/>
      <c r="E177" s="36"/>
      <c r="F177" s="36"/>
      <c r="G177" s="36"/>
    </row>
    <row r="178" spans="1:7" ht="409.6" hidden="1" customHeight="1" x14ac:dyDescent="0.25">
      <c r="A178" s="43" t="s">
        <v>81</v>
      </c>
      <c r="B178" s="44" t="s">
        <v>82</v>
      </c>
      <c r="C178" s="45">
        <f>SUBTOTAL(9,C179:C196)</f>
        <v>36315.620000000003</v>
      </c>
      <c r="D178" s="45">
        <f>SUBTOTAL(9,D179:D196)</f>
        <v>66268</v>
      </c>
      <c r="E178" s="45">
        <f>SUBTOTAL(9,E179:E196)</f>
        <v>110623</v>
      </c>
      <c r="F178" s="45">
        <f>SUBTOTAL(9,F179:F196)</f>
        <v>108591</v>
      </c>
      <c r="G178" s="45">
        <f>SUBTOTAL(9,G179:G196)</f>
        <v>113590.89</v>
      </c>
    </row>
    <row r="179" spans="1:7" ht="30" hidden="1" customHeight="1" x14ac:dyDescent="0.25">
      <c r="A179" s="38"/>
      <c r="B179" s="31"/>
      <c r="C179" s="32"/>
      <c r="D179" s="46"/>
      <c r="E179" s="36"/>
      <c r="F179" s="36"/>
      <c r="G179" s="36"/>
    </row>
    <row r="180" spans="1:7" ht="409.6" hidden="1" customHeight="1" x14ac:dyDescent="0.25">
      <c r="A180" s="47" t="s">
        <v>81</v>
      </c>
      <c r="B180" s="48" t="s">
        <v>82</v>
      </c>
      <c r="C180" s="49">
        <f>SUBTOTAL(9,C181:C195)</f>
        <v>36315.620000000003</v>
      </c>
      <c r="D180" s="49">
        <f>SUBTOTAL(9,D181:D195)</f>
        <v>66268</v>
      </c>
      <c r="E180" s="49">
        <f>SUBTOTAL(9,E181:E195)</f>
        <v>110623</v>
      </c>
      <c r="F180" s="49">
        <f>SUBTOTAL(9,F181:F195)</f>
        <v>108591</v>
      </c>
      <c r="G180" s="49">
        <f>SUBTOTAL(9,G181:G195)</f>
        <v>113590.89</v>
      </c>
    </row>
    <row r="181" spans="1:7" ht="30" hidden="1" customHeight="1" x14ac:dyDescent="0.25">
      <c r="A181" s="38"/>
      <c r="B181" s="31"/>
      <c r="C181" s="32"/>
      <c r="D181" s="50"/>
      <c r="E181" s="36"/>
      <c r="F181" s="36"/>
      <c r="G181" s="36"/>
    </row>
    <row r="182" spans="1:7" ht="409.6" hidden="1" customHeight="1" x14ac:dyDescent="0.25">
      <c r="A182" s="51" t="s">
        <v>81</v>
      </c>
      <c r="B182" s="52" t="s">
        <v>82</v>
      </c>
      <c r="C182" s="53">
        <f>SUBTOTAL(9,C183:C194)</f>
        <v>36315.620000000003</v>
      </c>
      <c r="D182" s="53">
        <f>SUBTOTAL(9,D183:D194)</f>
        <v>66268</v>
      </c>
      <c r="E182" s="53">
        <f>SUBTOTAL(9,E183:E194)</f>
        <v>110623</v>
      </c>
      <c r="F182" s="53">
        <f>SUBTOTAL(9,F183:F194)</f>
        <v>108591</v>
      </c>
      <c r="G182" s="53">
        <f>SUBTOTAL(9,G183:G194)</f>
        <v>113590.89</v>
      </c>
    </row>
    <row r="183" spans="1:7" ht="30" hidden="1" customHeight="1" x14ac:dyDescent="0.25">
      <c r="A183" s="38"/>
      <c r="B183" s="31"/>
      <c r="C183" s="32"/>
      <c r="D183" s="54"/>
      <c r="E183" s="36"/>
      <c r="F183" s="36"/>
      <c r="G183" s="36"/>
    </row>
    <row r="184" spans="1:7" ht="409.6" hidden="1" customHeight="1" x14ac:dyDescent="0.25">
      <c r="A184" s="55" t="s">
        <v>81</v>
      </c>
      <c r="B184" s="56" t="s">
        <v>82</v>
      </c>
      <c r="C184" s="57">
        <f>SUBTOTAL(9,C185:C193)</f>
        <v>36315.620000000003</v>
      </c>
      <c r="D184" s="57">
        <f>SUBTOTAL(9,D185:D193)</f>
        <v>66268</v>
      </c>
      <c r="E184" s="57">
        <f>SUBTOTAL(9,E185:E193)</f>
        <v>110623</v>
      </c>
      <c r="F184" s="57">
        <f>SUBTOTAL(9,F185:F193)</f>
        <v>108591</v>
      </c>
      <c r="G184" s="57">
        <f>SUBTOTAL(9,G185:G193)</f>
        <v>113590.89</v>
      </c>
    </row>
    <row r="185" spans="1:7" ht="22.5" hidden="1" customHeight="1" x14ac:dyDescent="0.25">
      <c r="A185" s="38"/>
      <c r="B185" s="31"/>
      <c r="C185" s="32"/>
      <c r="D185" s="54"/>
      <c r="E185" s="54"/>
      <c r="F185" s="54"/>
      <c r="G185" s="54"/>
    </row>
    <row r="186" spans="1:7" ht="409.6" hidden="1" customHeight="1" x14ac:dyDescent="0.25">
      <c r="A186" s="58" t="s">
        <v>81</v>
      </c>
      <c r="B186" s="59" t="s">
        <v>82</v>
      </c>
      <c r="C186" s="54">
        <f>SUBTOTAL(9,C187:C192)</f>
        <v>36315.620000000003</v>
      </c>
      <c r="D186" s="54">
        <f>SUBTOTAL(9,D187:D192)</f>
        <v>66268</v>
      </c>
      <c r="E186" s="54">
        <f>SUBTOTAL(9,E187:E192)</f>
        <v>110623</v>
      </c>
      <c r="F186" s="54">
        <f>SUBTOTAL(9,F187:F192)</f>
        <v>108591</v>
      </c>
      <c r="G186" s="54">
        <f>SUBTOTAL(9,G187:G192)</f>
        <v>113590.89</v>
      </c>
    </row>
    <row r="187" spans="1:7" ht="30" hidden="1" customHeight="1" x14ac:dyDescent="0.25">
      <c r="A187" s="38"/>
      <c r="B187" s="31"/>
      <c r="C187" s="32"/>
      <c r="D187" s="60"/>
      <c r="E187" s="36"/>
      <c r="F187" s="36"/>
      <c r="G187" s="36"/>
    </row>
    <row r="188" spans="1:7" ht="15" customHeight="1" x14ac:dyDescent="0.25">
      <c r="A188" s="26" t="s">
        <v>83</v>
      </c>
      <c r="B188" s="61" t="s">
        <v>84</v>
      </c>
      <c r="C188" s="27">
        <v>12023.34</v>
      </c>
      <c r="D188" s="27">
        <v>10136</v>
      </c>
      <c r="E188" s="27">
        <v>30748</v>
      </c>
      <c r="F188" s="27">
        <v>30748</v>
      </c>
      <c r="G188" s="27">
        <v>30748</v>
      </c>
    </row>
    <row r="189" spans="1:7" ht="15" customHeight="1" x14ac:dyDescent="0.25">
      <c r="A189" s="26" t="s">
        <v>85</v>
      </c>
      <c r="B189" s="61" t="s">
        <v>86</v>
      </c>
      <c r="C189" s="27">
        <v>16928.560000000001</v>
      </c>
      <c r="D189" s="27">
        <v>36800</v>
      </c>
      <c r="E189" s="27">
        <v>65315</v>
      </c>
      <c r="F189" s="27">
        <v>63283</v>
      </c>
      <c r="G189" s="27">
        <v>68282.89</v>
      </c>
    </row>
    <row r="190" spans="1:7" ht="15" customHeight="1" x14ac:dyDescent="0.25">
      <c r="A190" s="26" t="s">
        <v>87</v>
      </c>
      <c r="B190" s="61" t="s">
        <v>88</v>
      </c>
      <c r="C190" s="27">
        <v>6620.56</v>
      </c>
      <c r="D190" s="27">
        <v>15332</v>
      </c>
      <c r="E190" s="27">
        <v>10560</v>
      </c>
      <c r="F190" s="27">
        <v>10560</v>
      </c>
      <c r="G190" s="27">
        <v>10560</v>
      </c>
    </row>
    <row r="191" spans="1:7" ht="15" customHeight="1" x14ac:dyDescent="0.25">
      <c r="A191" s="26" t="s">
        <v>89</v>
      </c>
      <c r="B191" s="61" t="s">
        <v>90</v>
      </c>
      <c r="C191" s="27">
        <v>743.16</v>
      </c>
      <c r="D191" s="27">
        <v>4000</v>
      </c>
      <c r="E191" s="27">
        <v>4000</v>
      </c>
      <c r="F191" s="27">
        <v>4000</v>
      </c>
      <c r="G191" s="27">
        <v>4000</v>
      </c>
    </row>
    <row r="192" spans="1:7" hidden="1" x14ac:dyDescent="0.25">
      <c r="A192" s="31"/>
      <c r="B192" s="31"/>
      <c r="C192" s="32"/>
      <c r="D192" s="27"/>
      <c r="E192" s="27"/>
      <c r="F192" s="27"/>
      <c r="G192" s="27"/>
    </row>
    <row r="193" spans="1:7" hidden="1" x14ac:dyDescent="0.25">
      <c r="A193" s="31"/>
      <c r="B193" s="31"/>
      <c r="C193" s="32"/>
      <c r="D193" s="32"/>
      <c r="E193" s="36"/>
      <c r="F193" s="36"/>
      <c r="G193" s="36"/>
    </row>
    <row r="194" spans="1:7" ht="20.100000000000001" hidden="1" customHeight="1" x14ac:dyDescent="0.25">
      <c r="A194" s="31"/>
      <c r="B194" s="31"/>
      <c r="C194" s="32"/>
      <c r="D194" s="32"/>
      <c r="E194" s="36"/>
      <c r="F194" s="36"/>
      <c r="G194" s="36"/>
    </row>
    <row r="195" spans="1:7" ht="20.100000000000001" hidden="1" customHeight="1" x14ac:dyDescent="0.25">
      <c r="A195" s="31"/>
      <c r="B195" s="31"/>
      <c r="C195" s="32"/>
      <c r="D195" s="32"/>
      <c r="E195" s="36"/>
      <c r="F195" s="36"/>
      <c r="G195" s="36"/>
    </row>
    <row r="196" spans="1:7" ht="20.100000000000001" hidden="1" customHeight="1" x14ac:dyDescent="0.25">
      <c r="A196" s="31"/>
      <c r="B196" s="31"/>
      <c r="C196" s="32"/>
      <c r="D196" s="32"/>
      <c r="E196" s="36"/>
      <c r="F196" s="36"/>
      <c r="G196" s="36"/>
    </row>
    <row r="197" spans="1:7" ht="20.100000000000001" hidden="1" customHeight="1" x14ac:dyDescent="0.25">
      <c r="A197" s="31"/>
      <c r="B197" s="31"/>
      <c r="C197" s="32"/>
      <c r="D197" s="32"/>
      <c r="E197" s="36"/>
      <c r="F197" s="36"/>
      <c r="G197" s="36"/>
    </row>
    <row r="198" spans="1:7" s="9" customFormat="1" ht="18" customHeight="1" x14ac:dyDescent="0.25">
      <c r="A198" s="40" t="s">
        <v>91</v>
      </c>
      <c r="B198" s="41" t="s">
        <v>92</v>
      </c>
      <c r="C198" s="42">
        <f>SUBTOTAL(9,C199:C221)</f>
        <v>62461.84</v>
      </c>
      <c r="D198" s="42">
        <f>SUBTOTAL(9,D199:D221)</f>
        <v>87418</v>
      </c>
      <c r="E198" s="42">
        <f>SUBTOTAL(9,E199:E221)</f>
        <v>117114</v>
      </c>
      <c r="F198" s="42">
        <f>SUBTOTAL(9,F199:F221)</f>
        <v>121114</v>
      </c>
      <c r="G198" s="42">
        <f>SUBTOTAL(9,G199:G221)</f>
        <v>125114</v>
      </c>
    </row>
    <row r="199" spans="1:7" ht="30" hidden="1" customHeight="1" x14ac:dyDescent="0.25">
      <c r="A199" s="38"/>
      <c r="B199" s="31"/>
      <c r="C199" s="32"/>
      <c r="D199" s="12"/>
      <c r="E199" s="36"/>
      <c r="F199" s="36"/>
      <c r="G199" s="36"/>
    </row>
    <row r="200" spans="1:7" ht="409.6" hidden="1" customHeight="1" x14ac:dyDescent="0.25">
      <c r="A200" s="43" t="s">
        <v>91</v>
      </c>
      <c r="B200" s="44" t="s">
        <v>92</v>
      </c>
      <c r="C200" s="45">
        <f>SUBTOTAL(9,C201:C220)</f>
        <v>62461.84</v>
      </c>
      <c r="D200" s="45">
        <f>SUBTOTAL(9,D201:D220)</f>
        <v>87418</v>
      </c>
      <c r="E200" s="45">
        <f>SUBTOTAL(9,E201:E220)</f>
        <v>117114</v>
      </c>
      <c r="F200" s="45">
        <f>SUBTOTAL(9,F201:F220)</f>
        <v>121114</v>
      </c>
      <c r="G200" s="45">
        <f>SUBTOTAL(9,G201:G220)</f>
        <v>125114</v>
      </c>
    </row>
    <row r="201" spans="1:7" ht="30" hidden="1" customHeight="1" x14ac:dyDescent="0.25">
      <c r="A201" s="38"/>
      <c r="B201" s="31"/>
      <c r="C201" s="32"/>
      <c r="D201" s="46"/>
      <c r="E201" s="36"/>
      <c r="F201" s="36"/>
      <c r="G201" s="36"/>
    </row>
    <row r="202" spans="1:7" ht="409.6" hidden="1" customHeight="1" x14ac:dyDescent="0.25">
      <c r="A202" s="47" t="s">
        <v>91</v>
      </c>
      <c r="B202" s="48" t="s">
        <v>92</v>
      </c>
      <c r="C202" s="49">
        <f>SUBTOTAL(9,C203:C219)</f>
        <v>62461.84</v>
      </c>
      <c r="D202" s="49">
        <f>SUBTOTAL(9,D203:D219)</f>
        <v>87418</v>
      </c>
      <c r="E202" s="49">
        <f>SUBTOTAL(9,E203:E219)</f>
        <v>117114</v>
      </c>
      <c r="F202" s="49">
        <f>SUBTOTAL(9,F203:F219)</f>
        <v>121114</v>
      </c>
      <c r="G202" s="49">
        <f>SUBTOTAL(9,G203:G219)</f>
        <v>125114</v>
      </c>
    </row>
    <row r="203" spans="1:7" ht="30" hidden="1" customHeight="1" x14ac:dyDescent="0.25">
      <c r="A203" s="38"/>
      <c r="B203" s="31"/>
      <c r="C203" s="32"/>
      <c r="D203" s="50"/>
      <c r="E203" s="36"/>
      <c r="F203" s="36"/>
      <c r="G203" s="36"/>
    </row>
    <row r="204" spans="1:7" ht="409.6" hidden="1" customHeight="1" x14ac:dyDescent="0.25">
      <c r="A204" s="51" t="s">
        <v>91</v>
      </c>
      <c r="B204" s="52" t="s">
        <v>92</v>
      </c>
      <c r="C204" s="53">
        <f>SUBTOTAL(9,C205:C218)</f>
        <v>62461.84</v>
      </c>
      <c r="D204" s="53">
        <f>SUBTOTAL(9,D205:D218)</f>
        <v>87418</v>
      </c>
      <c r="E204" s="53">
        <f>SUBTOTAL(9,E205:E218)</f>
        <v>117114</v>
      </c>
      <c r="F204" s="53">
        <f>SUBTOTAL(9,F205:F218)</f>
        <v>121114</v>
      </c>
      <c r="G204" s="53">
        <f>SUBTOTAL(9,G205:G218)</f>
        <v>125114</v>
      </c>
    </row>
    <row r="205" spans="1:7" ht="30" hidden="1" customHeight="1" x14ac:dyDescent="0.25">
      <c r="A205" s="38"/>
      <c r="B205" s="31"/>
      <c r="C205" s="32"/>
      <c r="D205" s="54"/>
      <c r="E205" s="36"/>
      <c r="F205" s="36"/>
      <c r="G205" s="36"/>
    </row>
    <row r="206" spans="1:7" ht="409.6" hidden="1" customHeight="1" x14ac:dyDescent="0.25">
      <c r="A206" s="55" t="s">
        <v>91</v>
      </c>
      <c r="B206" s="56" t="s">
        <v>92</v>
      </c>
      <c r="C206" s="57">
        <f>SUBTOTAL(9,C207:C217)</f>
        <v>62461.84</v>
      </c>
      <c r="D206" s="57">
        <f>SUBTOTAL(9,D207:D217)</f>
        <v>87418</v>
      </c>
      <c r="E206" s="57">
        <f>SUBTOTAL(9,E207:E217)</f>
        <v>117114</v>
      </c>
      <c r="F206" s="57">
        <f>SUBTOTAL(9,F207:F217)</f>
        <v>121114</v>
      </c>
      <c r="G206" s="57">
        <f>SUBTOTAL(9,G207:G217)</f>
        <v>125114</v>
      </c>
    </row>
    <row r="207" spans="1:7" ht="22.5" hidden="1" customHeight="1" x14ac:dyDescent="0.25">
      <c r="A207" s="38"/>
      <c r="B207" s="31"/>
      <c r="C207" s="32"/>
      <c r="D207" s="54"/>
      <c r="E207" s="54"/>
      <c r="F207" s="54"/>
      <c r="G207" s="54"/>
    </row>
    <row r="208" spans="1:7" ht="409.6" hidden="1" customHeight="1" x14ac:dyDescent="0.25">
      <c r="A208" s="58" t="s">
        <v>91</v>
      </c>
      <c r="B208" s="59" t="s">
        <v>92</v>
      </c>
      <c r="C208" s="54">
        <f>SUBTOTAL(9,C209:C216)</f>
        <v>62461.84</v>
      </c>
      <c r="D208" s="54">
        <f>SUBTOTAL(9,D209:D216)</f>
        <v>87418</v>
      </c>
      <c r="E208" s="54">
        <f>SUBTOTAL(9,E209:E216)</f>
        <v>117114</v>
      </c>
      <c r="F208" s="54">
        <f>SUBTOTAL(9,F209:F216)</f>
        <v>121114</v>
      </c>
      <c r="G208" s="54">
        <f>SUBTOTAL(9,G209:G216)</f>
        <v>125114</v>
      </c>
    </row>
    <row r="209" spans="1:7" ht="30" hidden="1" customHeight="1" x14ac:dyDescent="0.25">
      <c r="A209" s="38"/>
      <c r="B209" s="31"/>
      <c r="C209" s="32"/>
      <c r="D209" s="60"/>
      <c r="E209" s="36"/>
      <c r="F209" s="36"/>
      <c r="G209" s="36"/>
    </row>
    <row r="210" spans="1:7" ht="15" customHeight="1" x14ac:dyDescent="0.25">
      <c r="A210" s="26" t="s">
        <v>93</v>
      </c>
      <c r="B210" s="61" t="s">
        <v>94</v>
      </c>
      <c r="C210" s="27">
        <v>10770.55</v>
      </c>
      <c r="D210" s="27">
        <v>14632</v>
      </c>
      <c r="E210" s="27">
        <v>35347</v>
      </c>
      <c r="F210" s="27">
        <v>35847</v>
      </c>
      <c r="G210" s="27">
        <v>36347</v>
      </c>
    </row>
    <row r="211" spans="1:7" ht="15" customHeight="1" x14ac:dyDescent="0.25">
      <c r="A211" s="26" t="s">
        <v>95</v>
      </c>
      <c r="B211" s="61" t="s">
        <v>96</v>
      </c>
      <c r="C211" s="27">
        <v>2176.4299999999998</v>
      </c>
      <c r="D211" s="27">
        <v>3000</v>
      </c>
      <c r="E211" s="27">
        <v>3000</v>
      </c>
      <c r="F211" s="27">
        <v>3000</v>
      </c>
      <c r="G211" s="27">
        <v>3000</v>
      </c>
    </row>
    <row r="212" spans="1:7" ht="15" customHeight="1" x14ac:dyDescent="0.25">
      <c r="A212" s="26" t="s">
        <v>97</v>
      </c>
      <c r="B212" s="61" t="s">
        <v>98</v>
      </c>
      <c r="C212" s="27">
        <v>41430.239999999998</v>
      </c>
      <c r="D212" s="27">
        <v>44748</v>
      </c>
      <c r="E212" s="27">
        <v>44800</v>
      </c>
      <c r="F212" s="27">
        <v>46800</v>
      </c>
      <c r="G212" s="27">
        <v>49800</v>
      </c>
    </row>
    <row r="213" spans="1:7" ht="15" customHeight="1" x14ac:dyDescent="0.25">
      <c r="A213" s="26" t="s">
        <v>99</v>
      </c>
      <c r="B213" s="61" t="s">
        <v>100</v>
      </c>
      <c r="C213" s="27">
        <v>3563.28</v>
      </c>
      <c r="D213" s="27">
        <v>18805</v>
      </c>
      <c r="E213" s="27">
        <v>27867</v>
      </c>
      <c r="F213" s="27">
        <v>29367</v>
      </c>
      <c r="G213" s="27">
        <v>29867</v>
      </c>
    </row>
    <row r="214" spans="1:7" ht="15" customHeight="1" x14ac:dyDescent="0.25">
      <c r="A214" s="26" t="s">
        <v>101</v>
      </c>
      <c r="B214" s="61" t="s">
        <v>102</v>
      </c>
      <c r="C214" s="27">
        <v>2465.39</v>
      </c>
      <c r="D214" s="27">
        <v>4233</v>
      </c>
      <c r="E214" s="27">
        <v>4100</v>
      </c>
      <c r="F214" s="27">
        <v>4100</v>
      </c>
      <c r="G214" s="27">
        <v>4100</v>
      </c>
    </row>
    <row r="215" spans="1:7" ht="15" customHeight="1" x14ac:dyDescent="0.25">
      <c r="A215" s="26" t="s">
        <v>103</v>
      </c>
      <c r="B215" s="61" t="s">
        <v>104</v>
      </c>
      <c r="C215" s="27">
        <v>2055.9499999999998</v>
      </c>
      <c r="D215" s="27">
        <v>2000</v>
      </c>
      <c r="E215" s="27">
        <v>2000</v>
      </c>
      <c r="F215" s="27">
        <v>2000</v>
      </c>
      <c r="G215" s="27">
        <v>2000</v>
      </c>
    </row>
    <row r="216" spans="1:7" hidden="1" x14ac:dyDescent="0.25">
      <c r="A216" s="31"/>
      <c r="B216" s="31"/>
      <c r="C216" s="32"/>
      <c r="D216" s="27"/>
      <c r="E216" s="27"/>
      <c r="F216" s="27"/>
      <c r="G216" s="27"/>
    </row>
    <row r="217" spans="1:7" hidden="1" x14ac:dyDescent="0.25">
      <c r="A217" s="31"/>
      <c r="B217" s="31"/>
      <c r="C217" s="32"/>
      <c r="D217" s="32"/>
      <c r="E217" s="36"/>
      <c r="F217" s="36"/>
      <c r="G217" s="36"/>
    </row>
    <row r="218" spans="1:7" ht="20.100000000000001" hidden="1" customHeight="1" x14ac:dyDescent="0.25">
      <c r="A218" s="31"/>
      <c r="B218" s="31"/>
      <c r="C218" s="32"/>
      <c r="D218" s="32"/>
      <c r="E218" s="36"/>
      <c r="F218" s="36"/>
      <c r="G218" s="36"/>
    </row>
    <row r="219" spans="1:7" ht="20.100000000000001" hidden="1" customHeight="1" x14ac:dyDescent="0.25">
      <c r="A219" s="31"/>
      <c r="B219" s="31"/>
      <c r="C219" s="32"/>
      <c r="D219" s="32"/>
      <c r="E219" s="36"/>
      <c r="F219" s="36"/>
      <c r="G219" s="36"/>
    </row>
    <row r="220" spans="1:7" ht="20.100000000000001" hidden="1" customHeight="1" x14ac:dyDescent="0.25">
      <c r="A220" s="31"/>
      <c r="B220" s="31"/>
      <c r="C220" s="32"/>
      <c r="D220" s="32"/>
      <c r="E220" s="36"/>
      <c r="F220" s="36"/>
      <c r="G220" s="36"/>
    </row>
    <row r="221" spans="1:7" ht="20.100000000000001" hidden="1" customHeight="1" x14ac:dyDescent="0.25">
      <c r="A221" s="31"/>
      <c r="B221" s="31"/>
      <c r="C221" s="32"/>
      <c r="D221" s="32"/>
      <c r="E221" s="36"/>
      <c r="F221" s="36"/>
      <c r="G221" s="36"/>
    </row>
    <row r="222" spans="1:7" s="9" customFormat="1" ht="18" customHeight="1" x14ac:dyDescent="0.25">
      <c r="A222" s="40" t="s">
        <v>105</v>
      </c>
      <c r="B222" s="41" t="s">
        <v>106</v>
      </c>
      <c r="C222" s="42">
        <f>C234+C235+C236+C237+C238+C239+C240+C241</f>
        <v>181861.03999999998</v>
      </c>
      <c r="D222" s="42">
        <f>SUBTOTAL(9,D223:D247)</f>
        <v>718692</v>
      </c>
      <c r="E222" s="42">
        <f>SUBTOTAL(9,E223:E247)</f>
        <v>453581</v>
      </c>
      <c r="F222" s="42">
        <f>SUBTOTAL(9,F223:F241)</f>
        <v>466581</v>
      </c>
      <c r="G222" s="42">
        <f>SUBTOTAL(9,G223:G247)</f>
        <v>474581</v>
      </c>
    </row>
    <row r="223" spans="1:7" ht="30" hidden="1" customHeight="1" x14ac:dyDescent="0.25">
      <c r="A223" s="38"/>
      <c r="B223" s="31"/>
      <c r="C223" s="32"/>
      <c r="D223" s="12"/>
      <c r="E223" s="36"/>
      <c r="F223" s="36"/>
      <c r="G223" s="36"/>
    </row>
    <row r="224" spans="1:7" ht="409.6" hidden="1" customHeight="1" x14ac:dyDescent="0.25">
      <c r="A224" s="43" t="s">
        <v>105</v>
      </c>
      <c r="B224" s="44" t="s">
        <v>106</v>
      </c>
      <c r="C224" s="45">
        <f>SUBTOTAL(9,C225:C246)</f>
        <v>181861.03999999998</v>
      </c>
      <c r="D224" s="45">
        <f>SUBTOTAL(9,D225:D246)</f>
        <v>718692</v>
      </c>
      <c r="E224" s="45">
        <f>SUBTOTAL(9,E225:E246)</f>
        <v>453581</v>
      </c>
      <c r="F224" s="45">
        <f>SUBTOTAL(9,F225:F246)</f>
        <v>466581</v>
      </c>
      <c r="G224" s="45">
        <f>SUBTOTAL(9,G225:G246)</f>
        <v>474581</v>
      </c>
    </row>
    <row r="225" spans="1:7" ht="30" hidden="1" customHeight="1" x14ac:dyDescent="0.25">
      <c r="A225" s="38"/>
      <c r="B225" s="31"/>
      <c r="C225" s="32"/>
      <c r="D225" s="46"/>
      <c r="E225" s="36"/>
      <c r="F225" s="36"/>
      <c r="G225" s="36"/>
    </row>
    <row r="226" spans="1:7" ht="409.6" hidden="1" customHeight="1" x14ac:dyDescent="0.25">
      <c r="A226" s="47" t="s">
        <v>105</v>
      </c>
      <c r="B226" s="48" t="s">
        <v>106</v>
      </c>
      <c r="C226" s="49">
        <f>SUBTOTAL(9,C227:C245)</f>
        <v>181861.03999999998</v>
      </c>
      <c r="D226" s="49">
        <f>SUBTOTAL(9,D227:D245)</f>
        <v>718692</v>
      </c>
      <c r="E226" s="49">
        <f>SUBTOTAL(9,E227:E245)</f>
        <v>453581</v>
      </c>
      <c r="F226" s="49">
        <f>SUBTOTAL(9,F227:F245)</f>
        <v>466581</v>
      </c>
      <c r="G226" s="49">
        <f>SUBTOTAL(9,G227:G245)</f>
        <v>474581</v>
      </c>
    </row>
    <row r="227" spans="1:7" ht="30" hidden="1" customHeight="1" x14ac:dyDescent="0.25">
      <c r="A227" s="38"/>
      <c r="B227" s="31"/>
      <c r="C227" s="32"/>
      <c r="D227" s="50"/>
      <c r="E227" s="36"/>
      <c r="F227" s="36"/>
      <c r="G227" s="36"/>
    </row>
    <row r="228" spans="1:7" ht="409.6" hidden="1" customHeight="1" x14ac:dyDescent="0.25">
      <c r="A228" s="51" t="s">
        <v>105</v>
      </c>
      <c r="B228" s="52" t="s">
        <v>106</v>
      </c>
      <c r="C228" s="53">
        <f>SUBTOTAL(9,C229:C244)</f>
        <v>181861.03999999998</v>
      </c>
      <c r="D228" s="53">
        <f>SUBTOTAL(9,D229:D244)</f>
        <v>718692</v>
      </c>
      <c r="E228" s="53">
        <f>SUBTOTAL(9,E229:E244)</f>
        <v>453581</v>
      </c>
      <c r="F228" s="53">
        <f>SUBTOTAL(9,F229:F244)</f>
        <v>466581</v>
      </c>
      <c r="G228" s="53">
        <f>SUBTOTAL(9,G229:G244)</f>
        <v>474581</v>
      </c>
    </row>
    <row r="229" spans="1:7" ht="30" hidden="1" customHeight="1" x14ac:dyDescent="0.25">
      <c r="A229" s="38"/>
      <c r="B229" s="31"/>
      <c r="C229" s="32"/>
      <c r="D229" s="54"/>
      <c r="E229" s="36"/>
      <c r="F229" s="36"/>
      <c r="G229" s="36"/>
    </row>
    <row r="230" spans="1:7" ht="409.6" hidden="1" customHeight="1" x14ac:dyDescent="0.25">
      <c r="A230" s="55" t="s">
        <v>105</v>
      </c>
      <c r="B230" s="56" t="s">
        <v>106</v>
      </c>
      <c r="C230" s="57">
        <f>SUBTOTAL(9,C231:C243)</f>
        <v>181861.03999999998</v>
      </c>
      <c r="D230" s="57">
        <f>SUBTOTAL(9,D231:D243)</f>
        <v>718692</v>
      </c>
      <c r="E230" s="57">
        <f>SUBTOTAL(9,E231:E243)</f>
        <v>453581</v>
      </c>
      <c r="F230" s="57">
        <f>SUBTOTAL(9,F231:F243)</f>
        <v>466581</v>
      </c>
      <c r="G230" s="57">
        <f>SUBTOTAL(9,G231:G243)</f>
        <v>474581</v>
      </c>
    </row>
    <row r="231" spans="1:7" ht="22.5" hidden="1" customHeight="1" x14ac:dyDescent="0.25">
      <c r="A231" s="38"/>
      <c r="B231" s="31"/>
      <c r="C231" s="32"/>
      <c r="D231" s="54"/>
      <c r="E231" s="54"/>
      <c r="F231" s="54"/>
      <c r="G231" s="54"/>
    </row>
    <row r="232" spans="1:7" ht="409.6" hidden="1" customHeight="1" x14ac:dyDescent="0.25">
      <c r="A232" s="58" t="s">
        <v>105</v>
      </c>
      <c r="B232" s="59" t="s">
        <v>106</v>
      </c>
      <c r="C232" s="54">
        <f>SUBTOTAL(9,C233:C242)</f>
        <v>181861.03999999998</v>
      </c>
      <c r="D232" s="54">
        <f>SUBTOTAL(9,D233:D242)</f>
        <v>718692</v>
      </c>
      <c r="E232" s="54">
        <f>SUBTOTAL(9,E233:E242)</f>
        <v>453581</v>
      </c>
      <c r="F232" s="54">
        <f>SUBTOTAL(9,F233:F242)</f>
        <v>466581</v>
      </c>
      <c r="G232" s="54">
        <f>SUBTOTAL(9,G233:G242)</f>
        <v>474581</v>
      </c>
    </row>
    <row r="233" spans="1:7" ht="30" hidden="1" customHeight="1" x14ac:dyDescent="0.25">
      <c r="A233" s="38"/>
      <c r="B233" s="31"/>
      <c r="C233" s="32"/>
      <c r="D233" s="60"/>
      <c r="E233" s="36"/>
      <c r="F233" s="36"/>
      <c r="G233" s="36"/>
    </row>
    <row r="234" spans="1:7" ht="15" customHeight="1" x14ac:dyDescent="0.25">
      <c r="A234" s="26" t="s">
        <v>107</v>
      </c>
      <c r="B234" s="61" t="s">
        <v>108</v>
      </c>
      <c r="C234" s="27">
        <v>11024.92</v>
      </c>
      <c r="D234" s="27">
        <v>9069</v>
      </c>
      <c r="E234" s="27">
        <v>9500</v>
      </c>
      <c r="F234" s="27">
        <v>10500</v>
      </c>
      <c r="G234" s="27">
        <v>10500</v>
      </c>
    </row>
    <row r="235" spans="1:7" ht="15" customHeight="1" x14ac:dyDescent="0.25">
      <c r="A235" s="26" t="s">
        <v>109</v>
      </c>
      <c r="B235" s="61" t="s">
        <v>110</v>
      </c>
      <c r="C235" s="27">
        <v>28223.15</v>
      </c>
      <c r="D235" s="27">
        <v>302386</v>
      </c>
      <c r="E235" s="27">
        <v>111488</v>
      </c>
      <c r="F235" s="27">
        <v>113488</v>
      </c>
      <c r="G235" s="27">
        <v>116488</v>
      </c>
    </row>
    <row r="236" spans="1:7" ht="15" customHeight="1" x14ac:dyDescent="0.25">
      <c r="A236" s="26" t="s">
        <v>111</v>
      </c>
      <c r="B236" s="61" t="s">
        <v>112</v>
      </c>
      <c r="C236" s="27">
        <v>19106.3</v>
      </c>
      <c r="D236" s="27">
        <v>53315</v>
      </c>
      <c r="E236" s="27">
        <v>56934</v>
      </c>
      <c r="F236" s="27">
        <v>61934</v>
      </c>
      <c r="G236" s="27">
        <v>61934</v>
      </c>
    </row>
    <row r="237" spans="1:7" ht="15" customHeight="1" x14ac:dyDescent="0.25">
      <c r="A237" s="26" t="s">
        <v>113</v>
      </c>
      <c r="B237" s="61" t="s">
        <v>114</v>
      </c>
      <c r="C237" s="27">
        <v>4994.08</v>
      </c>
      <c r="D237" s="27">
        <v>7327</v>
      </c>
      <c r="E237" s="27">
        <v>7300</v>
      </c>
      <c r="F237" s="27">
        <v>7300</v>
      </c>
      <c r="G237" s="27">
        <v>7300</v>
      </c>
    </row>
    <row r="238" spans="1:7" ht="15" customHeight="1" x14ac:dyDescent="0.25">
      <c r="A238" s="26" t="s">
        <v>115</v>
      </c>
      <c r="B238" s="61" t="s">
        <v>116</v>
      </c>
      <c r="C238" s="27">
        <v>1657.15</v>
      </c>
      <c r="D238" s="27">
        <v>2000</v>
      </c>
      <c r="E238" s="27">
        <v>2000</v>
      </c>
      <c r="F238" s="27">
        <v>2000</v>
      </c>
      <c r="G238" s="27">
        <v>2000</v>
      </c>
    </row>
    <row r="239" spans="1:7" ht="15" customHeight="1" x14ac:dyDescent="0.25">
      <c r="A239" s="26" t="s">
        <v>117</v>
      </c>
      <c r="B239" s="61" t="s">
        <v>118</v>
      </c>
      <c r="C239" s="27">
        <v>23805.919999999998</v>
      </c>
      <c r="D239" s="27">
        <v>74986</v>
      </c>
      <c r="E239" s="27">
        <v>93959</v>
      </c>
      <c r="F239" s="27">
        <v>93959</v>
      </c>
      <c r="G239" s="27">
        <v>93959</v>
      </c>
    </row>
    <row r="240" spans="1:7" ht="15" customHeight="1" x14ac:dyDescent="0.25">
      <c r="A240" s="26" t="s">
        <v>119</v>
      </c>
      <c r="B240" s="61" t="s">
        <v>120</v>
      </c>
      <c r="C240" s="27">
        <v>4963.7</v>
      </c>
      <c r="D240" s="27">
        <v>78875</v>
      </c>
      <c r="E240" s="27">
        <v>24800</v>
      </c>
      <c r="F240" s="27">
        <v>24800</v>
      </c>
      <c r="G240" s="27">
        <v>24800</v>
      </c>
    </row>
    <row r="241" spans="1:7" ht="15" customHeight="1" x14ac:dyDescent="0.25">
      <c r="A241" s="26" t="s">
        <v>121</v>
      </c>
      <c r="B241" s="61" t="s">
        <v>122</v>
      </c>
      <c r="C241" s="27">
        <v>88085.82</v>
      </c>
      <c r="D241" s="27">
        <v>190734</v>
      </c>
      <c r="E241" s="27">
        <v>147600</v>
      </c>
      <c r="F241" s="27">
        <v>152600</v>
      </c>
      <c r="G241" s="27">
        <v>157600</v>
      </c>
    </row>
    <row r="242" spans="1:7" hidden="1" x14ac:dyDescent="0.25">
      <c r="A242" s="31"/>
      <c r="B242" s="31"/>
      <c r="C242" s="32"/>
      <c r="D242" s="27"/>
      <c r="E242" s="27"/>
      <c r="F242" s="27"/>
      <c r="G242" s="27"/>
    </row>
    <row r="243" spans="1:7" hidden="1" x14ac:dyDescent="0.25">
      <c r="A243" s="31"/>
      <c r="B243" s="31"/>
      <c r="C243" s="32"/>
      <c r="D243" s="32"/>
      <c r="E243" s="36"/>
      <c r="F243" s="36"/>
      <c r="G243" s="36"/>
    </row>
    <row r="244" spans="1:7" ht="20.100000000000001" hidden="1" customHeight="1" x14ac:dyDescent="0.25">
      <c r="A244" s="31"/>
      <c r="B244" s="31"/>
      <c r="C244" s="32"/>
      <c r="D244" s="32"/>
      <c r="E244" s="36"/>
      <c r="F244" s="36"/>
      <c r="G244" s="36"/>
    </row>
    <row r="245" spans="1:7" ht="20.100000000000001" hidden="1" customHeight="1" x14ac:dyDescent="0.25">
      <c r="A245" s="31"/>
      <c r="B245" s="31"/>
      <c r="C245" s="32"/>
      <c r="D245" s="32"/>
      <c r="E245" s="36"/>
      <c r="F245" s="36"/>
      <c r="G245" s="36"/>
    </row>
    <row r="246" spans="1:7" ht="20.100000000000001" hidden="1" customHeight="1" x14ac:dyDescent="0.25">
      <c r="A246" s="31"/>
      <c r="B246" s="31"/>
      <c r="C246" s="32"/>
      <c r="D246" s="32"/>
      <c r="E246" s="36"/>
      <c r="F246" s="36"/>
      <c r="G246" s="36"/>
    </row>
    <row r="247" spans="1:7" ht="20.100000000000001" hidden="1" customHeight="1" x14ac:dyDescent="0.25">
      <c r="A247" s="31"/>
      <c r="B247" s="31"/>
      <c r="C247" s="32"/>
      <c r="D247" s="32"/>
      <c r="E247" s="36"/>
      <c r="F247" s="36"/>
      <c r="G247" s="36"/>
    </row>
    <row r="248" spans="1:7" s="9" customFormat="1" ht="18" customHeight="1" x14ac:dyDescent="0.25">
      <c r="A248" s="40" t="s">
        <v>123</v>
      </c>
      <c r="B248" s="41" t="s">
        <v>124</v>
      </c>
      <c r="C248" s="42">
        <f>SUBTOTAL(9,C249:C266)</f>
        <v>85.73</v>
      </c>
      <c r="D248" s="42">
        <f>SUBTOTAL(9,D249:D266)</f>
        <v>2441</v>
      </c>
      <c r="E248" s="42">
        <f>SUBTOTAL(9,E249:E266)</f>
        <v>3000</v>
      </c>
      <c r="F248" s="42">
        <f>SUBTOTAL(9,F249:F266)</f>
        <v>3500</v>
      </c>
      <c r="G248" s="42">
        <f>SUBTOTAL(9,G249:G266)</f>
        <v>3500</v>
      </c>
    </row>
    <row r="249" spans="1:7" ht="30" hidden="1" customHeight="1" x14ac:dyDescent="0.25">
      <c r="A249" s="38"/>
      <c r="B249" s="31"/>
      <c r="C249" s="32"/>
      <c r="D249" s="12"/>
      <c r="E249" s="36"/>
      <c r="F249" s="36"/>
      <c r="G249" s="36"/>
    </row>
    <row r="250" spans="1:7" ht="409.6" hidden="1" customHeight="1" x14ac:dyDescent="0.25">
      <c r="A250" s="43" t="s">
        <v>123</v>
      </c>
      <c r="B250" s="44" t="s">
        <v>124</v>
      </c>
      <c r="C250" s="45">
        <f>SUBTOTAL(9,C251:C265)</f>
        <v>85.73</v>
      </c>
      <c r="D250" s="45">
        <f>SUBTOTAL(9,D251:D265)</f>
        <v>2441</v>
      </c>
      <c r="E250" s="45">
        <f>SUBTOTAL(9,E251:E265)</f>
        <v>3000</v>
      </c>
      <c r="F250" s="45">
        <f>SUBTOTAL(9,F251:F265)</f>
        <v>3500</v>
      </c>
      <c r="G250" s="45">
        <f>SUBTOTAL(9,G251:G265)</f>
        <v>3500</v>
      </c>
    </row>
    <row r="251" spans="1:7" ht="30" hidden="1" customHeight="1" x14ac:dyDescent="0.25">
      <c r="A251" s="38"/>
      <c r="B251" s="31"/>
      <c r="C251" s="32"/>
      <c r="D251" s="46"/>
      <c r="E251" s="36"/>
      <c r="F251" s="36"/>
      <c r="G251" s="36"/>
    </row>
    <row r="252" spans="1:7" ht="409.6" hidden="1" customHeight="1" x14ac:dyDescent="0.25">
      <c r="A252" s="47" t="s">
        <v>123</v>
      </c>
      <c r="B252" s="48" t="s">
        <v>124</v>
      </c>
      <c r="C252" s="49">
        <f>SUBTOTAL(9,C253:C264)</f>
        <v>85.73</v>
      </c>
      <c r="D252" s="49">
        <f>SUBTOTAL(9,D253:D264)</f>
        <v>2441</v>
      </c>
      <c r="E252" s="49">
        <f>SUBTOTAL(9,E253:E264)</f>
        <v>3000</v>
      </c>
      <c r="F252" s="49">
        <f>SUBTOTAL(9,F253:F264)</f>
        <v>3500</v>
      </c>
      <c r="G252" s="49">
        <f>SUBTOTAL(9,G253:G264)</f>
        <v>3500</v>
      </c>
    </row>
    <row r="253" spans="1:7" ht="30" hidden="1" customHeight="1" x14ac:dyDescent="0.25">
      <c r="A253" s="38"/>
      <c r="B253" s="31"/>
      <c r="C253" s="32"/>
      <c r="D253" s="50"/>
      <c r="E253" s="36"/>
      <c r="F253" s="36"/>
      <c r="G253" s="36"/>
    </row>
    <row r="254" spans="1:7" ht="409.6" hidden="1" customHeight="1" x14ac:dyDescent="0.25">
      <c r="A254" s="51" t="s">
        <v>123</v>
      </c>
      <c r="B254" s="52" t="s">
        <v>124</v>
      </c>
      <c r="C254" s="53">
        <f>SUBTOTAL(9,C255:C263)</f>
        <v>85.73</v>
      </c>
      <c r="D254" s="53">
        <f>SUBTOTAL(9,D255:D263)</f>
        <v>2441</v>
      </c>
      <c r="E254" s="53">
        <f>SUBTOTAL(9,E255:E263)</f>
        <v>3000</v>
      </c>
      <c r="F254" s="53">
        <f>SUBTOTAL(9,F255:F263)</f>
        <v>3500</v>
      </c>
      <c r="G254" s="53">
        <f>SUBTOTAL(9,G255:G263)</f>
        <v>3500</v>
      </c>
    </row>
    <row r="255" spans="1:7" ht="30" hidden="1" customHeight="1" x14ac:dyDescent="0.25">
      <c r="A255" s="38"/>
      <c r="B255" s="31"/>
      <c r="C255" s="32"/>
      <c r="D255" s="54"/>
      <c r="E255" s="36"/>
      <c r="F255" s="36"/>
      <c r="G255" s="36"/>
    </row>
    <row r="256" spans="1:7" ht="409.6" hidden="1" customHeight="1" x14ac:dyDescent="0.25">
      <c r="A256" s="55" t="s">
        <v>123</v>
      </c>
      <c r="B256" s="56" t="s">
        <v>124</v>
      </c>
      <c r="C256" s="57">
        <f>SUBTOTAL(9,C257:C262)</f>
        <v>85.73</v>
      </c>
      <c r="D256" s="57">
        <f>SUBTOTAL(9,D257:D262)</f>
        <v>2441</v>
      </c>
      <c r="E256" s="57">
        <f>SUBTOTAL(9,E257:E262)</f>
        <v>3000</v>
      </c>
      <c r="F256" s="57">
        <f>SUBTOTAL(9,F257:F262)</f>
        <v>3500</v>
      </c>
      <c r="G256" s="57">
        <f>SUBTOTAL(9,G257:G262)</f>
        <v>3500</v>
      </c>
    </row>
    <row r="257" spans="1:7" ht="22.5" hidden="1" customHeight="1" x14ac:dyDescent="0.25">
      <c r="A257" s="38"/>
      <c r="B257" s="31"/>
      <c r="C257" s="32"/>
      <c r="D257" s="54"/>
      <c r="E257" s="54"/>
      <c r="F257" s="54"/>
      <c r="G257" s="54"/>
    </row>
    <row r="258" spans="1:7" ht="409.6" hidden="1" customHeight="1" x14ac:dyDescent="0.25">
      <c r="A258" s="58" t="s">
        <v>123</v>
      </c>
      <c r="B258" s="59" t="s">
        <v>124</v>
      </c>
      <c r="C258" s="54">
        <f>SUBTOTAL(9,C259:C261)</f>
        <v>85.73</v>
      </c>
      <c r="D258" s="54">
        <f>SUBTOTAL(9,D259:D261)</f>
        <v>2441</v>
      </c>
      <c r="E258" s="54">
        <f>SUBTOTAL(9,E259:E261)</f>
        <v>3000</v>
      </c>
      <c r="F258" s="54">
        <f>SUBTOTAL(9,F259:F261)</f>
        <v>3500</v>
      </c>
      <c r="G258" s="54">
        <f>SUBTOTAL(9,G259:G261)</f>
        <v>3500</v>
      </c>
    </row>
    <row r="259" spans="1:7" ht="30" hidden="1" customHeight="1" x14ac:dyDescent="0.25">
      <c r="A259" s="38"/>
      <c r="B259" s="31"/>
      <c r="C259" s="32"/>
      <c r="D259" s="60"/>
      <c r="E259" s="36"/>
      <c r="F259" s="36"/>
      <c r="G259" s="36"/>
    </row>
    <row r="260" spans="1:7" ht="15" customHeight="1" x14ac:dyDescent="0.25">
      <c r="A260" s="26" t="s">
        <v>125</v>
      </c>
      <c r="B260" s="61" t="s">
        <v>124</v>
      </c>
      <c r="C260" s="27">
        <v>85.73</v>
      </c>
      <c r="D260" s="27">
        <v>2441</v>
      </c>
      <c r="E260" s="27">
        <v>3000</v>
      </c>
      <c r="F260" s="27">
        <v>3500</v>
      </c>
      <c r="G260" s="27">
        <v>3500</v>
      </c>
    </row>
    <row r="261" spans="1:7" hidden="1" x14ac:dyDescent="0.25">
      <c r="A261" s="31"/>
      <c r="B261" s="31"/>
      <c r="C261" s="32"/>
      <c r="D261" s="27"/>
      <c r="E261" s="27"/>
      <c r="F261" s="27"/>
      <c r="G261" s="27"/>
    </row>
    <row r="262" spans="1:7" hidden="1" x14ac:dyDescent="0.25">
      <c r="A262" s="31"/>
      <c r="B262" s="31"/>
      <c r="C262" s="32"/>
      <c r="D262" s="32"/>
      <c r="E262" s="36"/>
      <c r="F262" s="36"/>
      <c r="G262" s="36"/>
    </row>
    <row r="263" spans="1:7" ht="20.100000000000001" hidden="1" customHeight="1" x14ac:dyDescent="0.25">
      <c r="A263" s="31"/>
      <c r="B263" s="31"/>
      <c r="C263" s="32"/>
      <c r="D263" s="32"/>
      <c r="E263" s="36"/>
      <c r="F263" s="36"/>
      <c r="G263" s="36"/>
    </row>
    <row r="264" spans="1:7" ht="20.100000000000001" hidden="1" customHeight="1" x14ac:dyDescent="0.25">
      <c r="A264" s="31"/>
      <c r="B264" s="31"/>
      <c r="C264" s="32"/>
      <c r="D264" s="32"/>
      <c r="E264" s="36"/>
      <c r="F264" s="36"/>
      <c r="G264" s="36"/>
    </row>
    <row r="265" spans="1:7" ht="20.100000000000001" hidden="1" customHeight="1" x14ac:dyDescent="0.25">
      <c r="A265" s="31"/>
      <c r="B265" s="31"/>
      <c r="C265" s="32"/>
      <c r="D265" s="32"/>
      <c r="E265" s="36"/>
      <c r="F265" s="36"/>
      <c r="G265" s="36"/>
    </row>
    <row r="266" spans="1:7" ht="20.100000000000001" hidden="1" customHeight="1" x14ac:dyDescent="0.25">
      <c r="A266" s="31"/>
      <c r="B266" s="31"/>
      <c r="C266" s="32"/>
      <c r="D266" s="32"/>
      <c r="E266" s="36"/>
      <c r="F266" s="36"/>
      <c r="G266" s="36"/>
    </row>
    <row r="267" spans="1:7" s="9" customFormat="1" ht="18" customHeight="1" x14ac:dyDescent="0.25">
      <c r="A267" s="40" t="s">
        <v>126</v>
      </c>
      <c r="B267" s="41" t="s">
        <v>127</v>
      </c>
      <c r="C267" s="42">
        <f>SUBTOTAL(9,C268:C290)</f>
        <v>7818.73</v>
      </c>
      <c r="D267" s="42">
        <f>SUBTOTAL(9,D268:D290)</f>
        <v>25572</v>
      </c>
      <c r="E267" s="42">
        <f>SUBTOTAL(9,E268:E290)</f>
        <v>26300</v>
      </c>
      <c r="F267" s="42">
        <f>SUBTOTAL(9,F268:F290)</f>
        <v>26800</v>
      </c>
      <c r="G267" s="42">
        <f>SUBTOTAL(9,G268:G290)</f>
        <v>26800</v>
      </c>
    </row>
    <row r="268" spans="1:7" ht="30" hidden="1" customHeight="1" x14ac:dyDescent="0.25">
      <c r="A268" s="38"/>
      <c r="B268" s="31"/>
      <c r="C268" s="32"/>
      <c r="D268" s="12"/>
      <c r="E268" s="36"/>
      <c r="F268" s="36"/>
      <c r="G268" s="36"/>
    </row>
    <row r="269" spans="1:7" ht="409.6" hidden="1" customHeight="1" x14ac:dyDescent="0.25">
      <c r="A269" s="43" t="s">
        <v>126</v>
      </c>
      <c r="B269" s="44" t="s">
        <v>127</v>
      </c>
      <c r="C269" s="45">
        <f>SUBTOTAL(9,C270:C289)</f>
        <v>7818.73</v>
      </c>
      <c r="D269" s="45">
        <f>SUBTOTAL(9,D270:D289)</f>
        <v>25572</v>
      </c>
      <c r="E269" s="45">
        <f>SUBTOTAL(9,E270:E289)</f>
        <v>26300</v>
      </c>
      <c r="F269" s="45">
        <f>SUBTOTAL(9,F270:F289)</f>
        <v>26800</v>
      </c>
      <c r="G269" s="45">
        <f>SUBTOTAL(9,G270:G289)</f>
        <v>26800</v>
      </c>
    </row>
    <row r="270" spans="1:7" ht="30" hidden="1" customHeight="1" x14ac:dyDescent="0.25">
      <c r="A270" s="38"/>
      <c r="B270" s="31"/>
      <c r="C270" s="32"/>
      <c r="D270" s="46"/>
      <c r="E270" s="36"/>
      <c r="F270" s="36"/>
      <c r="G270" s="36"/>
    </row>
    <row r="271" spans="1:7" ht="409.6" hidden="1" customHeight="1" x14ac:dyDescent="0.25">
      <c r="A271" s="47" t="s">
        <v>126</v>
      </c>
      <c r="B271" s="48" t="s">
        <v>127</v>
      </c>
      <c r="C271" s="49">
        <f>SUBTOTAL(9,C272:C288)</f>
        <v>7818.73</v>
      </c>
      <c r="D271" s="49">
        <f>SUBTOTAL(9,D272:D288)</f>
        <v>25572</v>
      </c>
      <c r="E271" s="49">
        <f>SUBTOTAL(9,E272:E288)</f>
        <v>26300</v>
      </c>
      <c r="F271" s="49">
        <f>SUBTOTAL(9,F272:F288)</f>
        <v>26800</v>
      </c>
      <c r="G271" s="49">
        <f>SUBTOTAL(9,G272:G288)</f>
        <v>26800</v>
      </c>
    </row>
    <row r="272" spans="1:7" ht="30" hidden="1" customHeight="1" x14ac:dyDescent="0.25">
      <c r="A272" s="38"/>
      <c r="B272" s="31"/>
      <c r="C272" s="32"/>
      <c r="D272" s="50"/>
      <c r="E272" s="36"/>
      <c r="F272" s="36"/>
      <c r="G272" s="36"/>
    </row>
    <row r="273" spans="1:7" ht="409.6" hidden="1" customHeight="1" x14ac:dyDescent="0.25">
      <c r="A273" s="51" t="s">
        <v>126</v>
      </c>
      <c r="B273" s="52" t="s">
        <v>127</v>
      </c>
      <c r="C273" s="53">
        <f>SUBTOTAL(9,C274:C287)</f>
        <v>7818.73</v>
      </c>
      <c r="D273" s="53">
        <f>SUBTOTAL(9,D274:D287)</f>
        <v>25572</v>
      </c>
      <c r="E273" s="53">
        <f>SUBTOTAL(9,E274:E287)</f>
        <v>26300</v>
      </c>
      <c r="F273" s="53">
        <f>SUBTOTAL(9,F274:F287)</f>
        <v>26800</v>
      </c>
      <c r="G273" s="53">
        <f>SUBTOTAL(9,G274:G287)</f>
        <v>26800</v>
      </c>
    </row>
    <row r="274" spans="1:7" ht="30" hidden="1" customHeight="1" x14ac:dyDescent="0.25">
      <c r="A274" s="38"/>
      <c r="B274" s="31"/>
      <c r="C274" s="32"/>
      <c r="D274" s="54"/>
      <c r="E274" s="36"/>
      <c r="F274" s="36"/>
      <c r="G274" s="36"/>
    </row>
    <row r="275" spans="1:7" ht="409.6" hidden="1" customHeight="1" x14ac:dyDescent="0.25">
      <c r="A275" s="55" t="s">
        <v>126</v>
      </c>
      <c r="B275" s="56" t="s">
        <v>127</v>
      </c>
      <c r="C275" s="57">
        <f>SUBTOTAL(9,C276:C286)</f>
        <v>7818.73</v>
      </c>
      <c r="D275" s="57">
        <f>SUBTOTAL(9,D276:D286)</f>
        <v>25572</v>
      </c>
      <c r="E275" s="57">
        <f>SUBTOTAL(9,E276:E286)</f>
        <v>26300</v>
      </c>
      <c r="F275" s="57">
        <f>SUBTOTAL(9,F276:F286)</f>
        <v>26800</v>
      </c>
      <c r="G275" s="57">
        <f>SUBTOTAL(9,G276:G286)</f>
        <v>26800</v>
      </c>
    </row>
    <row r="276" spans="1:7" ht="22.5" hidden="1" customHeight="1" x14ac:dyDescent="0.25">
      <c r="A276" s="38"/>
      <c r="B276" s="31"/>
      <c r="C276" s="32"/>
      <c r="D276" s="54"/>
      <c r="E276" s="54"/>
      <c r="F276" s="54"/>
      <c r="G276" s="54"/>
    </row>
    <row r="277" spans="1:7" ht="409.6" hidden="1" customHeight="1" x14ac:dyDescent="0.25">
      <c r="A277" s="58" t="s">
        <v>126</v>
      </c>
      <c r="B277" s="59" t="s">
        <v>127</v>
      </c>
      <c r="C277" s="54">
        <f>SUBTOTAL(9,C278:C285)</f>
        <v>7818.73</v>
      </c>
      <c r="D277" s="54">
        <f>SUBTOTAL(9,D278:D285)</f>
        <v>25572</v>
      </c>
      <c r="E277" s="54">
        <f>SUBTOTAL(9,E278:E285)</f>
        <v>26300</v>
      </c>
      <c r="F277" s="54">
        <f>SUBTOTAL(9,F278:F285)</f>
        <v>26800</v>
      </c>
      <c r="G277" s="54">
        <f>SUBTOTAL(9,G278:G285)</f>
        <v>26800</v>
      </c>
    </row>
    <row r="278" spans="1:7" ht="30" hidden="1" customHeight="1" x14ac:dyDescent="0.25">
      <c r="A278" s="38"/>
      <c r="B278" s="31"/>
      <c r="C278" s="32"/>
      <c r="D278" s="60"/>
      <c r="E278" s="36"/>
      <c r="F278" s="36"/>
      <c r="G278" s="36"/>
    </row>
    <row r="279" spans="1:7" ht="15" customHeight="1" x14ac:dyDescent="0.25">
      <c r="A279" s="26" t="s">
        <v>128</v>
      </c>
      <c r="B279" s="61" t="s">
        <v>129</v>
      </c>
      <c r="C279" s="27">
        <v>3845.04</v>
      </c>
      <c r="D279" s="27">
        <v>5000</v>
      </c>
      <c r="E279" s="27">
        <v>5000</v>
      </c>
      <c r="F279" s="27">
        <v>5000</v>
      </c>
      <c r="G279" s="27">
        <v>5000</v>
      </c>
    </row>
    <row r="280" spans="1:7" ht="15" customHeight="1" x14ac:dyDescent="0.25">
      <c r="A280" s="26" t="s">
        <v>130</v>
      </c>
      <c r="B280" s="61" t="s">
        <v>131</v>
      </c>
      <c r="C280" s="27">
        <v>1607.8</v>
      </c>
      <c r="D280" s="27">
        <v>6972</v>
      </c>
      <c r="E280" s="27">
        <v>11800</v>
      </c>
      <c r="F280" s="27">
        <v>11800</v>
      </c>
      <c r="G280" s="27">
        <v>11800</v>
      </c>
    </row>
    <row r="281" spans="1:7" ht="15" customHeight="1" x14ac:dyDescent="0.25">
      <c r="A281" s="26" t="s">
        <v>132</v>
      </c>
      <c r="B281" s="61" t="s">
        <v>133</v>
      </c>
      <c r="C281" s="27">
        <v>683.36</v>
      </c>
      <c r="D281" s="27">
        <v>9100</v>
      </c>
      <c r="E281" s="27">
        <v>5000</v>
      </c>
      <c r="F281" s="27">
        <v>5500</v>
      </c>
      <c r="G281" s="27">
        <v>5500</v>
      </c>
    </row>
    <row r="282" spans="1:7" ht="15" customHeight="1" x14ac:dyDescent="0.25">
      <c r="A282" s="26" t="s">
        <v>134</v>
      </c>
      <c r="B282" s="61" t="s">
        <v>135</v>
      </c>
      <c r="C282" s="27">
        <v>1284.44</v>
      </c>
      <c r="D282" s="27">
        <v>2000</v>
      </c>
      <c r="E282" s="27">
        <v>2000</v>
      </c>
      <c r="F282" s="27">
        <v>2000</v>
      </c>
      <c r="G282" s="27">
        <v>2000</v>
      </c>
    </row>
    <row r="283" spans="1:7" ht="15" customHeight="1" x14ac:dyDescent="0.25">
      <c r="A283" s="26" t="s">
        <v>136</v>
      </c>
      <c r="B283" s="61" t="s">
        <v>137</v>
      </c>
      <c r="C283" s="27">
        <v>146.41</v>
      </c>
      <c r="D283" s="27">
        <v>1000</v>
      </c>
      <c r="E283" s="27">
        <v>1000</v>
      </c>
      <c r="F283" s="27">
        <v>1000</v>
      </c>
      <c r="G283" s="27">
        <v>1000</v>
      </c>
    </row>
    <row r="284" spans="1:7" ht="15" customHeight="1" x14ac:dyDescent="0.25">
      <c r="A284" s="26" t="s">
        <v>138</v>
      </c>
      <c r="B284" s="61" t="s">
        <v>127</v>
      </c>
      <c r="C284" s="27">
        <v>251.68</v>
      </c>
      <c r="D284" s="27">
        <v>1500</v>
      </c>
      <c r="E284" s="27">
        <v>1500</v>
      </c>
      <c r="F284" s="27">
        <v>1500</v>
      </c>
      <c r="G284" s="27">
        <v>1500</v>
      </c>
    </row>
    <row r="285" spans="1:7" hidden="1" x14ac:dyDescent="0.25">
      <c r="A285" s="31"/>
      <c r="B285" s="31"/>
      <c r="C285" s="32"/>
      <c r="D285" s="27"/>
      <c r="E285" s="27"/>
      <c r="F285" s="27"/>
      <c r="G285" s="27"/>
    </row>
    <row r="286" spans="1:7" hidden="1" x14ac:dyDescent="0.25">
      <c r="A286" s="31"/>
      <c r="B286" s="31"/>
      <c r="C286" s="32"/>
      <c r="D286" s="32"/>
      <c r="E286" s="36"/>
      <c r="F286" s="36"/>
      <c r="G286" s="36"/>
    </row>
    <row r="287" spans="1:7" ht="20.100000000000001" hidden="1" customHeight="1" x14ac:dyDescent="0.25">
      <c r="A287" s="31"/>
      <c r="B287" s="31"/>
      <c r="C287" s="32"/>
      <c r="D287" s="32"/>
      <c r="E287" s="36"/>
      <c r="F287" s="36"/>
      <c r="G287" s="36"/>
    </row>
    <row r="288" spans="1:7" ht="20.100000000000001" hidden="1" customHeight="1" x14ac:dyDescent="0.25">
      <c r="A288" s="31"/>
      <c r="B288" s="31"/>
      <c r="C288" s="32"/>
      <c r="D288" s="32"/>
      <c r="E288" s="36"/>
      <c r="F288" s="36"/>
      <c r="G288" s="36"/>
    </row>
    <row r="289" spans="1:7" ht="20.100000000000001" hidden="1" customHeight="1" x14ac:dyDescent="0.25">
      <c r="A289" s="31"/>
      <c r="B289" s="31"/>
      <c r="C289" s="32"/>
      <c r="D289" s="32"/>
      <c r="E289" s="36"/>
      <c r="F289" s="36"/>
      <c r="G289" s="36"/>
    </row>
    <row r="290" spans="1:7" ht="20.100000000000001" hidden="1" customHeight="1" x14ac:dyDescent="0.25">
      <c r="A290" s="31"/>
      <c r="B290" s="31"/>
      <c r="C290" s="32"/>
      <c r="D290" s="32"/>
      <c r="E290" s="36"/>
      <c r="F290" s="36"/>
      <c r="G290" s="36"/>
    </row>
    <row r="291" spans="1:7" ht="20.100000000000001" hidden="1" customHeight="1" x14ac:dyDescent="0.25">
      <c r="A291" s="31"/>
      <c r="B291" s="31"/>
      <c r="C291" s="32"/>
      <c r="D291" s="32"/>
      <c r="E291" s="36"/>
      <c r="F291" s="36"/>
      <c r="G291" s="36"/>
    </row>
    <row r="292" spans="1:7" s="9" customFormat="1" ht="18" customHeight="1" x14ac:dyDescent="0.25">
      <c r="A292" s="13" t="s">
        <v>139</v>
      </c>
      <c r="B292" s="37" t="s">
        <v>140</v>
      </c>
      <c r="C292" s="14">
        <f>SUBTOTAL(9,C293:C314)</f>
        <v>3107.08</v>
      </c>
      <c r="D292" s="14">
        <f>SUBTOTAL(9,D293:D314)</f>
        <v>4947</v>
      </c>
      <c r="E292" s="14">
        <f>E294</f>
        <v>5010</v>
      </c>
      <c r="F292" s="14">
        <f>SUBTOTAL(9,F293:F316)</f>
        <v>5010</v>
      </c>
      <c r="G292" s="14">
        <f>SUBTOTAL(9,G293:G316)</f>
        <v>5010</v>
      </c>
    </row>
    <row r="293" spans="1:7" ht="30" hidden="1" customHeight="1" x14ac:dyDescent="0.25">
      <c r="A293" s="38"/>
      <c r="B293" s="1"/>
      <c r="C293" s="39"/>
      <c r="D293" s="39"/>
      <c r="E293" s="36"/>
      <c r="F293" s="36"/>
      <c r="G293" s="36"/>
    </row>
    <row r="294" spans="1:7" s="9" customFormat="1" ht="18" customHeight="1" x14ac:dyDescent="0.25">
      <c r="A294" s="40" t="s">
        <v>141</v>
      </c>
      <c r="B294" s="41" t="s">
        <v>142</v>
      </c>
      <c r="C294" s="42">
        <f>SUBTOTAL(9,C295:C313)</f>
        <v>3107.08</v>
      </c>
      <c r="D294" s="42">
        <f>SUBTOTAL(9,D295:D313)</f>
        <v>4947</v>
      </c>
      <c r="E294" s="42">
        <f>SUBTOTAL(9,E295:E316)</f>
        <v>5010</v>
      </c>
      <c r="F294" s="42">
        <f>SUBTOTAL(9,F295:F316)</f>
        <v>5010</v>
      </c>
      <c r="G294" s="42">
        <f>SUBTOTAL(9,G295:G316)</f>
        <v>5010</v>
      </c>
    </row>
    <row r="295" spans="1:7" ht="30" hidden="1" customHeight="1" x14ac:dyDescent="0.25">
      <c r="A295" s="38"/>
      <c r="B295" s="31"/>
      <c r="C295" s="32"/>
      <c r="D295" s="12"/>
      <c r="E295" s="36"/>
      <c r="F295" s="36"/>
      <c r="G295" s="36"/>
    </row>
    <row r="296" spans="1:7" ht="409.6" hidden="1" customHeight="1" x14ac:dyDescent="0.25">
      <c r="A296" s="43" t="s">
        <v>141</v>
      </c>
      <c r="B296" s="44" t="s">
        <v>142</v>
      </c>
      <c r="C296" s="45">
        <f>SUBTOTAL(9,C297:C312)</f>
        <v>3107.08</v>
      </c>
      <c r="D296" s="45">
        <f>SUBTOTAL(9,D297:D312)</f>
        <v>4947</v>
      </c>
      <c r="E296" s="45">
        <f>SUBTOTAL(9,E297:E312)</f>
        <v>5000</v>
      </c>
      <c r="F296" s="45">
        <f>SUBTOTAL(9,F297:F312)</f>
        <v>5000</v>
      </c>
      <c r="G296" s="45">
        <f>SUBTOTAL(9,G297:G312)</f>
        <v>5000</v>
      </c>
    </row>
    <row r="297" spans="1:7" ht="30" hidden="1" customHeight="1" x14ac:dyDescent="0.25">
      <c r="A297" s="38"/>
      <c r="B297" s="31"/>
      <c r="C297" s="32"/>
      <c r="D297" s="46"/>
      <c r="E297" s="36"/>
      <c r="F297" s="36"/>
      <c r="G297" s="36"/>
    </row>
    <row r="298" spans="1:7" ht="409.6" hidden="1" customHeight="1" x14ac:dyDescent="0.25">
      <c r="A298" s="47" t="s">
        <v>141</v>
      </c>
      <c r="B298" s="48" t="s">
        <v>142</v>
      </c>
      <c r="C298" s="49">
        <f>SUBTOTAL(9,C299:C311)</f>
        <v>3107.08</v>
      </c>
      <c r="D298" s="49">
        <f>SUBTOTAL(9,D299:D311)</f>
        <v>4947</v>
      </c>
      <c r="E298" s="49">
        <f>SUBTOTAL(9,E299:E311)</f>
        <v>5000</v>
      </c>
      <c r="F298" s="49">
        <f>SUBTOTAL(9,F299:F311)</f>
        <v>5000</v>
      </c>
      <c r="G298" s="49">
        <f>SUBTOTAL(9,G299:G311)</f>
        <v>5000</v>
      </c>
    </row>
    <row r="299" spans="1:7" ht="30" hidden="1" customHeight="1" x14ac:dyDescent="0.25">
      <c r="A299" s="38"/>
      <c r="B299" s="31"/>
      <c r="C299" s="32"/>
      <c r="D299" s="50"/>
      <c r="E299" s="36"/>
      <c r="F299" s="36"/>
      <c r="G299" s="36"/>
    </row>
    <row r="300" spans="1:7" ht="409.6" hidden="1" customHeight="1" x14ac:dyDescent="0.25">
      <c r="A300" s="51" t="s">
        <v>141</v>
      </c>
      <c r="B300" s="52" t="s">
        <v>142</v>
      </c>
      <c r="C300" s="53">
        <f>SUBTOTAL(9,C301:C310)</f>
        <v>3107.08</v>
      </c>
      <c r="D300" s="53">
        <f>SUBTOTAL(9,D301:D310)</f>
        <v>4947</v>
      </c>
      <c r="E300" s="53">
        <f>SUBTOTAL(9,E301:E310)</f>
        <v>5000</v>
      </c>
      <c r="F300" s="53">
        <f>SUBTOTAL(9,F301:F310)</f>
        <v>5000</v>
      </c>
      <c r="G300" s="53">
        <f>SUBTOTAL(9,G301:G310)</f>
        <v>5000</v>
      </c>
    </row>
    <row r="301" spans="1:7" ht="30" hidden="1" customHeight="1" x14ac:dyDescent="0.25">
      <c r="A301" s="38"/>
      <c r="B301" s="31"/>
      <c r="C301" s="32"/>
      <c r="D301" s="54"/>
      <c r="E301" s="36"/>
      <c r="F301" s="36"/>
      <c r="G301" s="36"/>
    </row>
    <row r="302" spans="1:7" ht="409.6" hidden="1" customHeight="1" x14ac:dyDescent="0.25">
      <c r="A302" s="55" t="s">
        <v>141</v>
      </c>
      <c r="B302" s="56" t="s">
        <v>142</v>
      </c>
      <c r="C302" s="57">
        <f>SUBTOTAL(9,C303:C309)</f>
        <v>3107.08</v>
      </c>
      <c r="D302" s="57">
        <f>SUBTOTAL(9,D303:D309)</f>
        <v>4947</v>
      </c>
      <c r="E302" s="57">
        <f>SUBTOTAL(9,E303:E309)</f>
        <v>5000</v>
      </c>
      <c r="F302" s="57">
        <f>SUBTOTAL(9,F303:F309)</f>
        <v>5000</v>
      </c>
      <c r="G302" s="57">
        <f>SUBTOTAL(9,G303:G309)</f>
        <v>5000</v>
      </c>
    </row>
    <row r="303" spans="1:7" ht="22.5" hidden="1" customHeight="1" x14ac:dyDescent="0.25">
      <c r="A303" s="38"/>
      <c r="B303" s="31"/>
      <c r="C303" s="32"/>
      <c r="D303" s="54"/>
      <c r="E303" s="54"/>
      <c r="F303" s="54"/>
      <c r="G303" s="54"/>
    </row>
    <row r="304" spans="1:7" ht="409.6" hidden="1" customHeight="1" x14ac:dyDescent="0.25">
      <c r="A304" s="58" t="s">
        <v>141</v>
      </c>
      <c r="B304" s="59" t="s">
        <v>142</v>
      </c>
      <c r="C304" s="54">
        <f>SUBTOTAL(9,C305:C308)</f>
        <v>3107.08</v>
      </c>
      <c r="D304" s="54">
        <f>SUBTOTAL(9,D305:D308)</f>
        <v>4947</v>
      </c>
      <c r="E304" s="54">
        <f>SUBTOTAL(9,E305:E308)</f>
        <v>5000</v>
      </c>
      <c r="F304" s="54">
        <f>SUBTOTAL(9,F305:F308)</f>
        <v>5000</v>
      </c>
      <c r="G304" s="54">
        <f>SUBTOTAL(9,G305:G308)</f>
        <v>5000</v>
      </c>
    </row>
    <row r="305" spans="1:7" ht="30" hidden="1" customHeight="1" x14ac:dyDescent="0.25">
      <c r="A305" s="38"/>
      <c r="B305" s="31"/>
      <c r="C305" s="32"/>
      <c r="D305" s="60"/>
      <c r="E305" s="36"/>
      <c r="F305" s="36"/>
      <c r="G305" s="36"/>
    </row>
    <row r="306" spans="1:7" ht="15" customHeight="1" x14ac:dyDescent="0.25">
      <c r="A306" s="26" t="s">
        <v>143</v>
      </c>
      <c r="B306" s="61" t="s">
        <v>144</v>
      </c>
      <c r="C306" s="27">
        <v>3105.58</v>
      </c>
      <c r="D306" s="27">
        <v>4937</v>
      </c>
      <c r="E306" s="27">
        <v>5000</v>
      </c>
      <c r="F306" s="27">
        <v>5000</v>
      </c>
      <c r="G306" s="27">
        <v>5000</v>
      </c>
    </row>
    <row r="307" spans="1:7" ht="15" customHeight="1" x14ac:dyDescent="0.25">
      <c r="A307" s="26">
        <v>3432</v>
      </c>
      <c r="B307" s="61" t="s">
        <v>145</v>
      </c>
      <c r="C307" s="27">
        <v>1.5</v>
      </c>
      <c r="D307" s="27">
        <v>10</v>
      </c>
      <c r="E307" s="27">
        <v>0</v>
      </c>
      <c r="F307" s="27">
        <v>0</v>
      </c>
      <c r="G307" s="27">
        <v>0</v>
      </c>
    </row>
    <row r="308" spans="1:7" hidden="1" x14ac:dyDescent="0.25">
      <c r="A308" s="31"/>
      <c r="B308" s="31"/>
      <c r="C308" s="32"/>
      <c r="D308" s="27"/>
      <c r="E308" s="27"/>
      <c r="F308" s="27"/>
      <c r="G308" s="27"/>
    </row>
    <row r="309" spans="1:7" hidden="1" x14ac:dyDescent="0.25">
      <c r="A309" s="31"/>
      <c r="B309" s="31"/>
      <c r="C309" s="32"/>
      <c r="D309" s="32"/>
      <c r="E309" s="36"/>
      <c r="F309" s="36"/>
      <c r="G309" s="36"/>
    </row>
    <row r="310" spans="1:7" ht="20.100000000000001" hidden="1" customHeight="1" x14ac:dyDescent="0.25">
      <c r="A310" s="31"/>
      <c r="B310" s="31"/>
      <c r="C310" s="32"/>
      <c r="D310" s="32"/>
      <c r="E310" s="36"/>
      <c r="F310" s="36"/>
      <c r="G310" s="36"/>
    </row>
    <row r="311" spans="1:7" ht="20.100000000000001" hidden="1" customHeight="1" x14ac:dyDescent="0.25">
      <c r="A311" s="31"/>
      <c r="B311" s="31"/>
      <c r="C311" s="32"/>
      <c r="D311" s="32"/>
      <c r="E311" s="36"/>
      <c r="F311" s="36"/>
      <c r="G311" s="36"/>
    </row>
    <row r="312" spans="1:7" ht="20.100000000000001" hidden="1" customHeight="1" x14ac:dyDescent="0.25">
      <c r="A312" s="31"/>
      <c r="B312" s="31"/>
      <c r="C312" s="32"/>
      <c r="D312" s="32"/>
      <c r="E312" s="36"/>
      <c r="F312" s="36"/>
      <c r="G312" s="36"/>
    </row>
    <row r="313" spans="1:7" ht="20.100000000000001" hidden="1" customHeight="1" x14ac:dyDescent="0.25">
      <c r="A313" s="31"/>
      <c r="B313" s="31"/>
      <c r="C313" s="32"/>
      <c r="D313" s="32"/>
      <c r="E313" s="36"/>
      <c r="F313" s="36"/>
      <c r="G313" s="36"/>
    </row>
    <row r="314" spans="1:7" ht="20.100000000000001" hidden="1" customHeight="1" x14ac:dyDescent="0.25">
      <c r="A314" s="31"/>
      <c r="B314" s="31"/>
      <c r="C314" s="32"/>
      <c r="D314" s="32"/>
      <c r="E314" s="36"/>
      <c r="F314" s="36"/>
      <c r="G314" s="36"/>
    </row>
    <row r="315" spans="1:7" hidden="1" x14ac:dyDescent="0.25">
      <c r="A315" s="31"/>
      <c r="B315" s="31"/>
      <c r="C315" s="32"/>
      <c r="D315" s="32"/>
      <c r="E315" s="36"/>
      <c r="F315" s="36"/>
      <c r="G315" s="36"/>
    </row>
    <row r="316" spans="1:7" x14ac:dyDescent="0.25">
      <c r="A316" s="26">
        <v>3433</v>
      </c>
      <c r="B316" s="61" t="s">
        <v>146</v>
      </c>
      <c r="C316" s="27">
        <v>0</v>
      </c>
      <c r="D316" s="27">
        <v>0</v>
      </c>
      <c r="E316" s="62">
        <v>10</v>
      </c>
      <c r="F316" s="62">
        <v>10</v>
      </c>
      <c r="G316" s="62">
        <v>10</v>
      </c>
    </row>
    <row r="317" spans="1:7" s="9" customFormat="1" ht="18" customHeight="1" x14ac:dyDescent="0.25">
      <c r="A317" s="7" t="s">
        <v>147</v>
      </c>
      <c r="B317" s="35" t="s">
        <v>148</v>
      </c>
      <c r="C317" s="8">
        <f>C319+C342+C408</f>
        <v>410713.58</v>
      </c>
      <c r="D317" s="8">
        <f>SUBTOTAL(9,D318:D430)</f>
        <v>610131</v>
      </c>
      <c r="E317" s="8">
        <f>E319+E342+E408</f>
        <v>459268</v>
      </c>
      <c r="F317" s="8">
        <f>SUBTOTAL(9,F318:F430)</f>
        <v>434768</v>
      </c>
      <c r="G317" s="8">
        <f>SUBTOTAL(9,G318:G430)</f>
        <v>434768</v>
      </c>
    </row>
    <row r="318" spans="1:7" ht="30" hidden="1" customHeight="1" x14ac:dyDescent="0.3">
      <c r="A318" s="16"/>
      <c r="B318" s="5"/>
      <c r="C318" s="17"/>
      <c r="D318" s="17"/>
      <c r="E318" s="36"/>
      <c r="F318" s="36"/>
      <c r="G318" s="36"/>
    </row>
    <row r="319" spans="1:7" s="9" customFormat="1" ht="18" customHeight="1" x14ac:dyDescent="0.25">
      <c r="A319" s="13" t="s">
        <v>149</v>
      </c>
      <c r="B319" s="37" t="s">
        <v>150</v>
      </c>
      <c r="C319" s="14">
        <f>C321</f>
        <v>43546.33</v>
      </c>
      <c r="D319" s="14">
        <f>SUBTOTAL(9,D320:D340)</f>
        <v>3000</v>
      </c>
      <c r="E319" s="14">
        <f>SUBTOTAL(9,E320:E340)</f>
        <v>3000</v>
      </c>
      <c r="F319" s="14">
        <f>SUBTOTAL(9,F320:F340)</f>
        <v>3000</v>
      </c>
      <c r="G319" s="14">
        <f>SUBTOTAL(9,G320:G340)</f>
        <v>3000</v>
      </c>
    </row>
    <row r="320" spans="1:7" ht="30" hidden="1" customHeight="1" x14ac:dyDescent="0.25">
      <c r="A320" s="38"/>
      <c r="B320" s="1"/>
      <c r="C320" s="39"/>
      <c r="D320" s="39"/>
      <c r="E320" s="36"/>
      <c r="F320" s="36"/>
      <c r="G320" s="36"/>
    </row>
    <row r="321" spans="1:7" s="9" customFormat="1" ht="18" customHeight="1" x14ac:dyDescent="0.25">
      <c r="A321" s="40" t="s">
        <v>151</v>
      </c>
      <c r="B321" s="41" t="s">
        <v>152</v>
      </c>
      <c r="C321" s="42">
        <f>C333+C341</f>
        <v>43546.33</v>
      </c>
      <c r="D321" s="42">
        <f>SUBTOTAL(9,D322:D339)</f>
        <v>3000</v>
      </c>
      <c r="E321" s="42">
        <f>SUBTOTAL(9,E322:E339)</f>
        <v>3000</v>
      </c>
      <c r="F321" s="42">
        <f>SUBTOTAL(9,F322:F339)</f>
        <v>3000</v>
      </c>
      <c r="G321" s="42">
        <f>SUBTOTAL(9,G322:G339)</f>
        <v>3000</v>
      </c>
    </row>
    <row r="322" spans="1:7" ht="30" hidden="1" customHeight="1" x14ac:dyDescent="0.25">
      <c r="A322" s="38"/>
      <c r="B322" s="31"/>
      <c r="C322" s="32"/>
      <c r="D322" s="12"/>
      <c r="E322" s="36"/>
      <c r="F322" s="36"/>
      <c r="G322" s="36"/>
    </row>
    <row r="323" spans="1:7" ht="409.6" hidden="1" customHeight="1" x14ac:dyDescent="0.25">
      <c r="A323" s="43" t="s">
        <v>151</v>
      </c>
      <c r="B323" s="44" t="s">
        <v>152</v>
      </c>
      <c r="C323" s="45">
        <f>SUBTOTAL(9,C324:C338)</f>
        <v>521.33000000000004</v>
      </c>
      <c r="D323" s="45">
        <f>SUBTOTAL(9,D324:D338)</f>
        <v>3000</v>
      </c>
      <c r="E323" s="45">
        <f>SUBTOTAL(9,E324:E338)</f>
        <v>3000</v>
      </c>
      <c r="F323" s="45">
        <f>SUBTOTAL(9,F324:F338)</f>
        <v>3000</v>
      </c>
      <c r="G323" s="45">
        <f>SUBTOTAL(9,G324:G338)</f>
        <v>3000</v>
      </c>
    </row>
    <row r="324" spans="1:7" ht="30" hidden="1" customHeight="1" x14ac:dyDescent="0.25">
      <c r="A324" s="38"/>
      <c r="B324" s="31"/>
      <c r="C324" s="32"/>
      <c r="D324" s="46"/>
      <c r="E324" s="36"/>
      <c r="F324" s="36"/>
      <c r="G324" s="36"/>
    </row>
    <row r="325" spans="1:7" ht="409.6" hidden="1" customHeight="1" x14ac:dyDescent="0.25">
      <c r="A325" s="47" t="s">
        <v>151</v>
      </c>
      <c r="B325" s="48" t="s">
        <v>152</v>
      </c>
      <c r="C325" s="49">
        <f>SUBTOTAL(9,C326:C337)</f>
        <v>521.33000000000004</v>
      </c>
      <c r="D325" s="49">
        <f>SUBTOTAL(9,D326:D337)</f>
        <v>3000</v>
      </c>
      <c r="E325" s="49">
        <f>SUBTOTAL(9,E326:E337)</f>
        <v>3000</v>
      </c>
      <c r="F325" s="49">
        <f>SUBTOTAL(9,F326:F337)</f>
        <v>3000</v>
      </c>
      <c r="G325" s="49">
        <f>SUBTOTAL(9,G326:G337)</f>
        <v>3000</v>
      </c>
    </row>
    <row r="326" spans="1:7" ht="30" hidden="1" customHeight="1" x14ac:dyDescent="0.25">
      <c r="A326" s="38"/>
      <c r="B326" s="31"/>
      <c r="C326" s="32"/>
      <c r="D326" s="50"/>
      <c r="E326" s="36"/>
      <c r="F326" s="36"/>
      <c r="G326" s="36"/>
    </row>
    <row r="327" spans="1:7" ht="409.6" hidden="1" customHeight="1" x14ac:dyDescent="0.25">
      <c r="A327" s="51" t="s">
        <v>151</v>
      </c>
      <c r="B327" s="52" t="s">
        <v>152</v>
      </c>
      <c r="C327" s="53">
        <f>SUBTOTAL(9,C328:C336)</f>
        <v>521.33000000000004</v>
      </c>
      <c r="D327" s="53">
        <f>SUBTOTAL(9,D328:D336)</f>
        <v>3000</v>
      </c>
      <c r="E327" s="53">
        <f>SUBTOTAL(9,E328:E336)</f>
        <v>3000</v>
      </c>
      <c r="F327" s="53">
        <f>SUBTOTAL(9,F328:F336)</f>
        <v>3000</v>
      </c>
      <c r="G327" s="53">
        <f>SUBTOTAL(9,G328:G336)</f>
        <v>3000</v>
      </c>
    </row>
    <row r="328" spans="1:7" ht="30" hidden="1" customHeight="1" x14ac:dyDescent="0.25">
      <c r="A328" s="38"/>
      <c r="B328" s="31"/>
      <c r="C328" s="32"/>
      <c r="D328" s="54"/>
      <c r="E328" s="36"/>
      <c r="F328" s="36"/>
      <c r="G328" s="36"/>
    </row>
    <row r="329" spans="1:7" ht="409.6" hidden="1" customHeight="1" x14ac:dyDescent="0.25">
      <c r="A329" s="55" t="s">
        <v>151</v>
      </c>
      <c r="B329" s="56" t="s">
        <v>152</v>
      </c>
      <c r="C329" s="57">
        <f>SUBTOTAL(9,C330:C335)</f>
        <v>521.33000000000004</v>
      </c>
      <c r="D329" s="57">
        <f>SUBTOTAL(9,D330:D335)</f>
        <v>3000</v>
      </c>
      <c r="E329" s="57">
        <f>SUBTOTAL(9,E330:E335)</f>
        <v>3000</v>
      </c>
      <c r="F329" s="57">
        <f>SUBTOTAL(9,F330:F335)</f>
        <v>3000</v>
      </c>
      <c r="G329" s="57">
        <f>SUBTOTAL(9,G330:G335)</f>
        <v>3000</v>
      </c>
    </row>
    <row r="330" spans="1:7" ht="22.5" hidden="1" customHeight="1" x14ac:dyDescent="0.25">
      <c r="A330" s="38"/>
      <c r="B330" s="31"/>
      <c r="C330" s="32"/>
      <c r="D330" s="54"/>
      <c r="E330" s="54"/>
      <c r="F330" s="54"/>
      <c r="G330" s="54"/>
    </row>
    <row r="331" spans="1:7" ht="409.6" hidden="1" customHeight="1" x14ac:dyDescent="0.25">
      <c r="A331" s="58" t="s">
        <v>151</v>
      </c>
      <c r="B331" s="59" t="s">
        <v>152</v>
      </c>
      <c r="C331" s="54">
        <f>SUBTOTAL(9,C332:C334)</f>
        <v>521.33000000000004</v>
      </c>
      <c r="D331" s="54">
        <f>SUBTOTAL(9,D332:D334)</f>
        <v>3000</v>
      </c>
      <c r="E331" s="54">
        <f>SUBTOTAL(9,E332:E334)</f>
        <v>3000</v>
      </c>
      <c r="F331" s="54">
        <f>SUBTOTAL(9,F332:F334)</f>
        <v>3000</v>
      </c>
      <c r="G331" s="54">
        <f>SUBTOTAL(9,G332:G334)</f>
        <v>3000</v>
      </c>
    </row>
    <row r="332" spans="1:7" ht="30" hidden="1" customHeight="1" x14ac:dyDescent="0.25">
      <c r="A332" s="38"/>
      <c r="B332" s="31"/>
      <c r="C332" s="32"/>
      <c r="D332" s="60"/>
      <c r="E332" s="36"/>
      <c r="F332" s="36"/>
      <c r="G332" s="36"/>
    </row>
    <row r="333" spans="1:7" ht="15" customHeight="1" x14ac:dyDescent="0.25">
      <c r="A333" s="26" t="s">
        <v>153</v>
      </c>
      <c r="B333" s="61" t="s">
        <v>154</v>
      </c>
      <c r="C333" s="27">
        <v>521.33000000000004</v>
      </c>
      <c r="D333" s="27">
        <v>3000</v>
      </c>
      <c r="E333" s="27">
        <v>3000</v>
      </c>
      <c r="F333" s="27">
        <v>3000</v>
      </c>
      <c r="G333" s="27">
        <v>3000</v>
      </c>
    </row>
    <row r="334" spans="1:7" hidden="1" x14ac:dyDescent="0.25">
      <c r="A334" s="31"/>
      <c r="B334" s="31"/>
      <c r="C334" s="32"/>
      <c r="D334" s="27"/>
      <c r="E334" s="27"/>
      <c r="F334" s="27"/>
      <c r="G334" s="27"/>
    </row>
    <row r="335" spans="1:7" hidden="1" x14ac:dyDescent="0.25">
      <c r="A335" s="31"/>
      <c r="B335" s="31"/>
      <c r="C335" s="32"/>
      <c r="D335" s="32"/>
      <c r="E335" s="36"/>
      <c r="F335" s="36"/>
      <c r="G335" s="36"/>
    </row>
    <row r="336" spans="1:7" ht="20.100000000000001" hidden="1" customHeight="1" x14ac:dyDescent="0.25">
      <c r="A336" s="31"/>
      <c r="B336" s="31"/>
      <c r="C336" s="32"/>
      <c r="D336" s="32"/>
      <c r="E336" s="36"/>
      <c r="F336" s="36"/>
      <c r="G336" s="36"/>
    </row>
    <row r="337" spans="1:7" ht="20.100000000000001" hidden="1" customHeight="1" x14ac:dyDescent="0.25">
      <c r="A337" s="31"/>
      <c r="B337" s="31"/>
      <c r="C337" s="32"/>
      <c r="D337" s="32"/>
      <c r="E337" s="36"/>
      <c r="F337" s="36"/>
      <c r="G337" s="36"/>
    </row>
    <row r="338" spans="1:7" ht="20.100000000000001" hidden="1" customHeight="1" x14ac:dyDescent="0.25">
      <c r="A338" s="31"/>
      <c r="B338" s="31"/>
      <c r="C338" s="32"/>
      <c r="D338" s="32"/>
      <c r="E338" s="36"/>
      <c r="F338" s="36"/>
      <c r="G338" s="36"/>
    </row>
    <row r="339" spans="1:7" ht="20.100000000000001" hidden="1" customHeight="1" x14ac:dyDescent="0.25">
      <c r="A339" s="31"/>
      <c r="B339" s="31"/>
      <c r="C339" s="32"/>
      <c r="D339" s="32"/>
      <c r="E339" s="36"/>
      <c r="F339" s="36"/>
      <c r="G339" s="36"/>
    </row>
    <row r="340" spans="1:7" ht="20.100000000000001" hidden="1" customHeight="1" x14ac:dyDescent="0.25">
      <c r="A340" s="31"/>
      <c r="B340" s="31"/>
      <c r="C340" s="32"/>
      <c r="D340" s="32"/>
      <c r="E340" s="36"/>
      <c r="F340" s="36"/>
      <c r="G340" s="36"/>
    </row>
    <row r="341" spans="1:7" ht="20.100000000000001" customHeight="1" x14ac:dyDescent="0.25">
      <c r="A341" s="26">
        <v>4126</v>
      </c>
      <c r="B341" s="26" t="s">
        <v>155</v>
      </c>
      <c r="C341" s="27">
        <v>43025</v>
      </c>
      <c r="D341" s="27">
        <v>0</v>
      </c>
      <c r="E341" s="62">
        <v>0</v>
      </c>
      <c r="F341" s="62">
        <v>0</v>
      </c>
      <c r="G341" s="62">
        <v>0</v>
      </c>
    </row>
    <row r="342" spans="1:7" s="9" customFormat="1" ht="18" customHeight="1" x14ac:dyDescent="0.25">
      <c r="A342" s="13" t="s">
        <v>156</v>
      </c>
      <c r="B342" s="37" t="s">
        <v>157</v>
      </c>
      <c r="C342" s="14">
        <f>C344+C363+C388</f>
        <v>344658.25</v>
      </c>
      <c r="D342" s="14">
        <f>SUBTOTAL(9,D343:D407)</f>
        <v>384071</v>
      </c>
      <c r="E342" s="14">
        <f>E363+E386+E388</f>
        <v>143037</v>
      </c>
      <c r="F342" s="14">
        <f>SUBTOTAL(9,F343:F407)</f>
        <v>148537</v>
      </c>
      <c r="G342" s="14">
        <f>SUBTOTAL(9,G343:G407)</f>
        <v>148537</v>
      </c>
    </row>
    <row r="343" spans="1:7" ht="30" hidden="1" customHeight="1" x14ac:dyDescent="0.25">
      <c r="A343" s="38"/>
      <c r="B343" s="1"/>
      <c r="C343" s="39"/>
      <c r="D343" s="39"/>
      <c r="E343" s="36"/>
      <c r="F343" s="36"/>
      <c r="G343" s="36"/>
    </row>
    <row r="344" spans="1:7" s="9" customFormat="1" ht="18" customHeight="1" x14ac:dyDescent="0.25">
      <c r="A344" s="40" t="s">
        <v>158</v>
      </c>
      <c r="B344" s="41" t="s">
        <v>159</v>
      </c>
      <c r="C344" s="42">
        <f>SUBTOTAL(9,C345:C362)</f>
        <v>322598.48</v>
      </c>
      <c r="D344" s="42">
        <f>SUBTOTAL(9,D345:D362)</f>
        <v>344890</v>
      </c>
      <c r="E344" s="42">
        <f>SUBTOTAL(9,E345:E362)</f>
        <v>0</v>
      </c>
      <c r="F344" s="42">
        <f>SUBTOTAL(9,F345:F362)</f>
        <v>0</v>
      </c>
      <c r="G344" s="42">
        <f>SUBTOTAL(9,G345:G362)</f>
        <v>0</v>
      </c>
    </row>
    <row r="345" spans="1:7" ht="30" hidden="1" customHeight="1" x14ac:dyDescent="0.25">
      <c r="A345" s="38"/>
      <c r="B345" s="31"/>
      <c r="C345" s="32"/>
      <c r="D345" s="12"/>
      <c r="E345" s="36"/>
      <c r="F345" s="36"/>
      <c r="G345" s="36"/>
    </row>
    <row r="346" spans="1:7" ht="409.6" hidden="1" customHeight="1" x14ac:dyDescent="0.25">
      <c r="A346" s="43" t="s">
        <v>158</v>
      </c>
      <c r="B346" s="44" t="s">
        <v>159</v>
      </c>
      <c r="C346" s="45">
        <f>SUBTOTAL(9,C347:C361)</f>
        <v>322598.48</v>
      </c>
      <c r="D346" s="45">
        <f>SUBTOTAL(9,D347:D361)</f>
        <v>344890</v>
      </c>
      <c r="E346" s="45">
        <f>SUBTOTAL(9,E347:E361)</f>
        <v>0</v>
      </c>
      <c r="F346" s="45">
        <f>SUBTOTAL(9,F347:F361)</f>
        <v>0</v>
      </c>
      <c r="G346" s="45">
        <f>SUBTOTAL(9,G347:G361)</f>
        <v>0</v>
      </c>
    </row>
    <row r="347" spans="1:7" ht="30" hidden="1" customHeight="1" x14ac:dyDescent="0.25">
      <c r="A347" s="38"/>
      <c r="B347" s="31"/>
      <c r="C347" s="32"/>
      <c r="D347" s="46"/>
      <c r="E347" s="36"/>
      <c r="F347" s="36"/>
      <c r="G347" s="36"/>
    </row>
    <row r="348" spans="1:7" ht="409.6" hidden="1" customHeight="1" x14ac:dyDescent="0.25">
      <c r="A348" s="47" t="s">
        <v>158</v>
      </c>
      <c r="B348" s="48" t="s">
        <v>159</v>
      </c>
      <c r="C348" s="49">
        <f>SUBTOTAL(9,C349:C360)</f>
        <v>322598.48</v>
      </c>
      <c r="D348" s="49">
        <f>SUBTOTAL(9,D349:D360)</f>
        <v>344890</v>
      </c>
      <c r="E348" s="49">
        <f>SUBTOTAL(9,E349:E360)</f>
        <v>0</v>
      </c>
      <c r="F348" s="49">
        <f>SUBTOTAL(9,F349:F360)</f>
        <v>0</v>
      </c>
      <c r="G348" s="49">
        <f>SUBTOTAL(9,G349:G360)</f>
        <v>0</v>
      </c>
    </row>
    <row r="349" spans="1:7" ht="30" hidden="1" customHeight="1" x14ac:dyDescent="0.25">
      <c r="A349" s="38"/>
      <c r="B349" s="31"/>
      <c r="C349" s="32"/>
      <c r="D349" s="50"/>
      <c r="E349" s="36"/>
      <c r="F349" s="36"/>
      <c r="G349" s="36"/>
    </row>
    <row r="350" spans="1:7" ht="409.6" hidden="1" customHeight="1" x14ac:dyDescent="0.25">
      <c r="A350" s="51" t="s">
        <v>158</v>
      </c>
      <c r="B350" s="52" t="s">
        <v>159</v>
      </c>
      <c r="C350" s="53">
        <f>SUBTOTAL(9,C351:C359)</f>
        <v>322598.48</v>
      </c>
      <c r="D350" s="53">
        <f>SUBTOTAL(9,D351:D359)</f>
        <v>344890</v>
      </c>
      <c r="E350" s="53">
        <f>SUBTOTAL(9,E351:E359)</f>
        <v>0</v>
      </c>
      <c r="F350" s="53">
        <f>SUBTOTAL(9,F351:F359)</f>
        <v>0</v>
      </c>
      <c r="G350" s="53">
        <f>SUBTOTAL(9,G351:G359)</f>
        <v>0</v>
      </c>
    </row>
    <row r="351" spans="1:7" ht="30" hidden="1" customHeight="1" x14ac:dyDescent="0.25">
      <c r="A351" s="38"/>
      <c r="B351" s="31"/>
      <c r="C351" s="32"/>
      <c r="D351" s="54"/>
      <c r="E351" s="36"/>
      <c r="F351" s="36"/>
      <c r="G351" s="36"/>
    </row>
    <row r="352" spans="1:7" ht="409.6" hidden="1" customHeight="1" x14ac:dyDescent="0.25">
      <c r="A352" s="55" t="s">
        <v>158</v>
      </c>
      <c r="B352" s="56" t="s">
        <v>159</v>
      </c>
      <c r="C352" s="57">
        <f>SUBTOTAL(9,C353:C358)</f>
        <v>322598.48</v>
      </c>
      <c r="D352" s="57">
        <f>SUBTOTAL(9,D353:D358)</f>
        <v>344890</v>
      </c>
      <c r="E352" s="57">
        <f>SUBTOTAL(9,E353:E358)</f>
        <v>0</v>
      </c>
      <c r="F352" s="57">
        <f>SUBTOTAL(9,F353:F358)</f>
        <v>0</v>
      </c>
      <c r="G352" s="57">
        <f>SUBTOTAL(9,G353:G358)</f>
        <v>0</v>
      </c>
    </row>
    <row r="353" spans="1:7" ht="22.5" hidden="1" customHeight="1" x14ac:dyDescent="0.25">
      <c r="A353" s="38"/>
      <c r="B353" s="31"/>
      <c r="C353" s="32"/>
      <c r="D353" s="54"/>
      <c r="E353" s="54"/>
      <c r="F353" s="54"/>
      <c r="G353" s="54"/>
    </row>
    <row r="354" spans="1:7" ht="409.6" hidden="1" customHeight="1" x14ac:dyDescent="0.25">
      <c r="A354" s="58" t="s">
        <v>158</v>
      </c>
      <c r="B354" s="59" t="s">
        <v>159</v>
      </c>
      <c r="C354" s="54">
        <f>SUBTOTAL(9,C355:C357)</f>
        <v>322598.48</v>
      </c>
      <c r="D354" s="54">
        <f>SUBTOTAL(9,D355:D357)</f>
        <v>344890</v>
      </c>
      <c r="E354" s="54">
        <f>SUBTOTAL(9,E355:E357)</f>
        <v>0</v>
      </c>
      <c r="F354" s="54">
        <f>SUBTOTAL(9,F355:F357)</f>
        <v>0</v>
      </c>
      <c r="G354" s="54">
        <f>SUBTOTAL(9,G355:G357)</f>
        <v>0</v>
      </c>
    </row>
    <row r="355" spans="1:7" ht="30" hidden="1" customHeight="1" x14ac:dyDescent="0.25">
      <c r="A355" s="38"/>
      <c r="B355" s="31"/>
      <c r="C355" s="32"/>
      <c r="D355" s="60"/>
      <c r="E355" s="36"/>
      <c r="F355" s="36"/>
      <c r="G355" s="36"/>
    </row>
    <row r="356" spans="1:7" ht="15" customHeight="1" x14ac:dyDescent="0.25">
      <c r="A356" s="26" t="s">
        <v>160</v>
      </c>
      <c r="B356" s="61" t="s">
        <v>161</v>
      </c>
      <c r="C356" s="27">
        <v>322598.48</v>
      </c>
      <c r="D356" s="27">
        <v>344890</v>
      </c>
      <c r="E356" s="27">
        <v>0</v>
      </c>
      <c r="F356" s="28">
        <v>0</v>
      </c>
      <c r="G356" s="28">
        <v>0</v>
      </c>
    </row>
    <row r="357" spans="1:7" hidden="1" x14ac:dyDescent="0.25">
      <c r="A357" s="31"/>
      <c r="B357" s="31"/>
      <c r="C357" s="32"/>
      <c r="D357" s="27"/>
      <c r="E357" s="27"/>
      <c r="F357" s="28"/>
      <c r="G357" s="28"/>
    </row>
    <row r="358" spans="1:7" hidden="1" x14ac:dyDescent="0.25">
      <c r="A358" s="31"/>
      <c r="B358" s="31"/>
      <c r="C358" s="32"/>
      <c r="D358" s="32"/>
      <c r="E358" s="36"/>
      <c r="F358" s="63"/>
      <c r="G358" s="63"/>
    </row>
    <row r="359" spans="1:7" ht="20.100000000000001" hidden="1" customHeight="1" x14ac:dyDescent="0.25">
      <c r="A359" s="31"/>
      <c r="B359" s="31"/>
      <c r="C359" s="32"/>
      <c r="D359" s="32"/>
      <c r="E359" s="36"/>
      <c r="F359" s="63"/>
      <c r="G359" s="63"/>
    </row>
    <row r="360" spans="1:7" ht="20.100000000000001" hidden="1" customHeight="1" x14ac:dyDescent="0.25">
      <c r="A360" s="31"/>
      <c r="B360" s="31"/>
      <c r="C360" s="32"/>
      <c r="D360" s="32"/>
      <c r="E360" s="36"/>
      <c r="F360" s="63"/>
      <c r="G360" s="63"/>
    </row>
    <row r="361" spans="1:7" ht="20.100000000000001" hidden="1" customHeight="1" x14ac:dyDescent="0.25">
      <c r="A361" s="31"/>
      <c r="B361" s="31"/>
      <c r="C361" s="32"/>
      <c r="D361" s="32"/>
      <c r="E361" s="36"/>
      <c r="F361" s="63"/>
      <c r="G361" s="63"/>
    </row>
    <row r="362" spans="1:7" ht="20.100000000000001" hidden="1" customHeight="1" x14ac:dyDescent="0.25">
      <c r="A362" s="31"/>
      <c r="B362" s="31"/>
      <c r="C362" s="32"/>
      <c r="D362" s="32"/>
      <c r="E362" s="36"/>
      <c r="F362" s="63"/>
      <c r="G362" s="63"/>
    </row>
    <row r="363" spans="1:7" s="9" customFormat="1" ht="18" customHeight="1" x14ac:dyDescent="0.25">
      <c r="A363" s="40" t="s">
        <v>162</v>
      </c>
      <c r="B363" s="41" t="s">
        <v>163</v>
      </c>
      <c r="C363" s="42">
        <f>SUBTOTAL(9,C364:C385)</f>
        <v>21873.59</v>
      </c>
      <c r="D363" s="42">
        <f>SUBTOTAL(9,D364:D385)</f>
        <v>38781</v>
      </c>
      <c r="E363" s="42">
        <f>E375+E376+E377+E378+E379</f>
        <v>86662</v>
      </c>
      <c r="F363" s="64">
        <f>SUBTOTAL(9,F364:F385)</f>
        <v>92162</v>
      </c>
      <c r="G363" s="64">
        <f>SUBTOTAL(9,G364:G385)</f>
        <v>92162</v>
      </c>
    </row>
    <row r="364" spans="1:7" ht="30" hidden="1" customHeight="1" x14ac:dyDescent="0.25">
      <c r="A364" s="38"/>
      <c r="B364" s="31"/>
      <c r="C364" s="32"/>
      <c r="D364" s="12"/>
      <c r="E364" s="36"/>
      <c r="F364" s="63"/>
      <c r="G364" s="63"/>
    </row>
    <row r="365" spans="1:7" ht="409.6" hidden="1" customHeight="1" x14ac:dyDescent="0.25">
      <c r="A365" s="43" t="s">
        <v>162</v>
      </c>
      <c r="B365" s="44" t="s">
        <v>163</v>
      </c>
      <c r="C365" s="45">
        <f>SUBTOTAL(9,C366:C384)</f>
        <v>21873.59</v>
      </c>
      <c r="D365" s="45">
        <f>SUBTOTAL(9,D366:D384)</f>
        <v>38781</v>
      </c>
      <c r="E365" s="45">
        <f>SUBTOTAL(9,E366:E384)</f>
        <v>86662</v>
      </c>
      <c r="F365" s="65">
        <f>SUBTOTAL(9,F366:F384)</f>
        <v>92162</v>
      </c>
      <c r="G365" s="65">
        <f>SUBTOTAL(9,G366:G384)</f>
        <v>92162</v>
      </c>
    </row>
    <row r="366" spans="1:7" ht="30" hidden="1" customHeight="1" x14ac:dyDescent="0.25">
      <c r="A366" s="38"/>
      <c r="B366" s="31"/>
      <c r="C366" s="32"/>
      <c r="D366" s="46"/>
      <c r="E366" s="36"/>
      <c r="F366" s="63"/>
      <c r="G366" s="63"/>
    </row>
    <row r="367" spans="1:7" ht="409.6" hidden="1" customHeight="1" x14ac:dyDescent="0.25">
      <c r="A367" s="47" t="s">
        <v>162</v>
      </c>
      <c r="B367" s="48" t="s">
        <v>163</v>
      </c>
      <c r="C367" s="49">
        <f>SUBTOTAL(9,C368:C383)</f>
        <v>21873.59</v>
      </c>
      <c r="D367" s="49">
        <f>SUBTOTAL(9,D368:D383)</f>
        <v>38781</v>
      </c>
      <c r="E367" s="49">
        <f>SUBTOTAL(9,E368:E383)</f>
        <v>86662</v>
      </c>
      <c r="F367" s="66">
        <f>SUBTOTAL(9,F368:F383)</f>
        <v>92162</v>
      </c>
      <c r="G367" s="66">
        <f>SUBTOTAL(9,G368:G383)</f>
        <v>92162</v>
      </c>
    </row>
    <row r="368" spans="1:7" ht="30" hidden="1" customHeight="1" x14ac:dyDescent="0.25">
      <c r="A368" s="38"/>
      <c r="B368" s="31"/>
      <c r="C368" s="32"/>
      <c r="D368" s="50"/>
      <c r="E368" s="36"/>
      <c r="F368" s="63"/>
      <c r="G368" s="63"/>
    </row>
    <row r="369" spans="1:7" ht="409.6" hidden="1" customHeight="1" x14ac:dyDescent="0.25">
      <c r="A369" s="51" t="s">
        <v>162</v>
      </c>
      <c r="B369" s="52" t="s">
        <v>163</v>
      </c>
      <c r="C369" s="53">
        <f>SUBTOTAL(9,C370:C382)</f>
        <v>21873.59</v>
      </c>
      <c r="D369" s="53">
        <f>SUBTOTAL(9,D370:D382)</f>
        <v>38781</v>
      </c>
      <c r="E369" s="53">
        <f>SUBTOTAL(9,E370:E382)</f>
        <v>86662</v>
      </c>
      <c r="F369" s="67">
        <f>SUBTOTAL(9,F370:F382)</f>
        <v>92162</v>
      </c>
      <c r="G369" s="67">
        <f>SUBTOTAL(9,G370:G382)</f>
        <v>92162</v>
      </c>
    </row>
    <row r="370" spans="1:7" ht="30" hidden="1" customHeight="1" x14ac:dyDescent="0.25">
      <c r="A370" s="38"/>
      <c r="B370" s="31"/>
      <c r="C370" s="32"/>
      <c r="D370" s="54"/>
      <c r="E370" s="36"/>
      <c r="F370" s="63"/>
      <c r="G370" s="63"/>
    </row>
    <row r="371" spans="1:7" ht="409.6" hidden="1" customHeight="1" x14ac:dyDescent="0.25">
      <c r="A371" s="55" t="s">
        <v>162</v>
      </c>
      <c r="B371" s="56" t="s">
        <v>163</v>
      </c>
      <c r="C371" s="57">
        <f>SUBTOTAL(9,C372:C381)</f>
        <v>21873.59</v>
      </c>
      <c r="D371" s="57">
        <f>SUBTOTAL(9,D372:D381)</f>
        <v>38781</v>
      </c>
      <c r="E371" s="57">
        <f>SUBTOTAL(9,E372:E381)</f>
        <v>86662</v>
      </c>
      <c r="F371" s="68">
        <f>SUBTOTAL(9,F372:F381)</f>
        <v>92162</v>
      </c>
      <c r="G371" s="68">
        <f>SUBTOTAL(9,G372:G381)</f>
        <v>92162</v>
      </c>
    </row>
    <row r="372" spans="1:7" ht="22.5" hidden="1" customHeight="1" x14ac:dyDescent="0.25">
      <c r="A372" s="38"/>
      <c r="B372" s="31"/>
      <c r="C372" s="32"/>
      <c r="D372" s="54"/>
      <c r="E372" s="54"/>
      <c r="F372" s="69"/>
      <c r="G372" s="69"/>
    </row>
    <row r="373" spans="1:7" ht="409.6" hidden="1" customHeight="1" x14ac:dyDescent="0.25">
      <c r="A373" s="58" t="s">
        <v>162</v>
      </c>
      <c r="B373" s="59" t="s">
        <v>163</v>
      </c>
      <c r="C373" s="54">
        <f>SUBTOTAL(9,C374:C380)</f>
        <v>21873.59</v>
      </c>
      <c r="D373" s="54">
        <f>SUBTOTAL(9,D374:D380)</f>
        <v>38781</v>
      </c>
      <c r="E373" s="54">
        <f>SUBTOTAL(9,E374:E380)</f>
        <v>86662</v>
      </c>
      <c r="F373" s="69">
        <f>SUBTOTAL(9,F374:F380)</f>
        <v>92162</v>
      </c>
      <c r="G373" s="69">
        <f>SUBTOTAL(9,G374:G380)</f>
        <v>92162</v>
      </c>
    </row>
    <row r="374" spans="1:7" ht="30" hidden="1" customHeight="1" x14ac:dyDescent="0.25">
      <c r="A374" s="38"/>
      <c r="B374" s="31"/>
      <c r="C374" s="32"/>
      <c r="D374" s="60"/>
      <c r="E374" s="36"/>
      <c r="F374" s="63"/>
      <c r="G374" s="63"/>
    </row>
    <row r="375" spans="1:7" ht="15" customHeight="1" x14ac:dyDescent="0.25">
      <c r="A375" s="26" t="s">
        <v>164</v>
      </c>
      <c r="B375" s="61" t="s">
        <v>165</v>
      </c>
      <c r="C375" s="27">
        <v>5205.82</v>
      </c>
      <c r="D375" s="27">
        <v>29010</v>
      </c>
      <c r="E375" s="27">
        <v>38200</v>
      </c>
      <c r="F375" s="28">
        <v>43200</v>
      </c>
      <c r="G375" s="28">
        <v>43200</v>
      </c>
    </row>
    <row r="376" spans="1:7" ht="15" customHeight="1" x14ac:dyDescent="0.25">
      <c r="A376" s="26">
        <v>4222</v>
      </c>
      <c r="B376" s="61" t="s">
        <v>166</v>
      </c>
      <c r="C376" s="27">
        <v>477.58</v>
      </c>
      <c r="D376" s="27">
        <v>1000</v>
      </c>
      <c r="E376" s="27">
        <v>0</v>
      </c>
      <c r="F376" s="28">
        <v>0</v>
      </c>
      <c r="G376" s="28">
        <v>0</v>
      </c>
    </row>
    <row r="377" spans="1:7" ht="15" customHeight="1" x14ac:dyDescent="0.25">
      <c r="A377" s="26">
        <v>4223</v>
      </c>
      <c r="B377" s="61" t="s">
        <v>167</v>
      </c>
      <c r="C377" s="27">
        <v>0</v>
      </c>
      <c r="D377" s="27">
        <v>0</v>
      </c>
      <c r="E377" s="27">
        <v>33454</v>
      </c>
      <c r="F377" s="28">
        <v>33454</v>
      </c>
      <c r="G377" s="28">
        <v>33454</v>
      </c>
    </row>
    <row r="378" spans="1:7" ht="15" customHeight="1" x14ac:dyDescent="0.25">
      <c r="A378" s="26" t="s">
        <v>168</v>
      </c>
      <c r="B378" s="61" t="s">
        <v>169</v>
      </c>
      <c r="C378" s="27">
        <v>0</v>
      </c>
      <c r="D378" s="27">
        <v>2771</v>
      </c>
      <c r="E378" s="27">
        <v>0</v>
      </c>
      <c r="F378" s="28">
        <v>0</v>
      </c>
      <c r="G378" s="28">
        <v>0</v>
      </c>
    </row>
    <row r="379" spans="1:7" ht="15" customHeight="1" x14ac:dyDescent="0.25">
      <c r="A379" s="26" t="s">
        <v>170</v>
      </c>
      <c r="B379" s="61" t="s">
        <v>171</v>
      </c>
      <c r="C379" s="27">
        <v>16190.19</v>
      </c>
      <c r="D379" s="27">
        <v>6000</v>
      </c>
      <c r="E379" s="27">
        <v>15008</v>
      </c>
      <c r="F379" s="28">
        <v>15508</v>
      </c>
      <c r="G379" s="28">
        <v>15508</v>
      </c>
    </row>
    <row r="380" spans="1:7" hidden="1" x14ac:dyDescent="0.25">
      <c r="A380" s="31"/>
      <c r="B380" s="31"/>
      <c r="C380" s="32"/>
      <c r="D380" s="27"/>
      <c r="E380" s="27"/>
      <c r="F380" s="28"/>
      <c r="G380" s="28"/>
    </row>
    <row r="381" spans="1:7" hidden="1" x14ac:dyDescent="0.25">
      <c r="A381" s="31"/>
      <c r="B381" s="31"/>
      <c r="C381" s="32"/>
      <c r="D381" s="32"/>
      <c r="E381" s="36"/>
      <c r="F381" s="63"/>
      <c r="G381" s="63"/>
    </row>
    <row r="382" spans="1:7" ht="20.100000000000001" hidden="1" customHeight="1" x14ac:dyDescent="0.25">
      <c r="A382" s="31"/>
      <c r="B382" s="31"/>
      <c r="C382" s="32"/>
      <c r="D382" s="32"/>
      <c r="E382" s="36"/>
      <c r="F382" s="63"/>
      <c r="G382" s="63"/>
    </row>
    <row r="383" spans="1:7" ht="20.100000000000001" hidden="1" customHeight="1" x14ac:dyDescent="0.25">
      <c r="A383" s="31"/>
      <c r="B383" s="31"/>
      <c r="C383" s="32"/>
      <c r="D383" s="32"/>
      <c r="E383" s="36"/>
      <c r="F383" s="63"/>
      <c r="G383" s="63"/>
    </row>
    <row r="384" spans="1:7" ht="20.100000000000001" hidden="1" customHeight="1" x14ac:dyDescent="0.25">
      <c r="A384" s="31"/>
      <c r="B384" s="31"/>
      <c r="C384" s="32"/>
      <c r="D384" s="32"/>
      <c r="E384" s="36"/>
      <c r="F384" s="63"/>
      <c r="G384" s="63"/>
    </row>
    <row r="385" spans="1:7" ht="20.100000000000001" hidden="1" customHeight="1" x14ac:dyDescent="0.25">
      <c r="A385" s="31"/>
      <c r="B385" s="31"/>
      <c r="C385" s="32"/>
      <c r="D385" s="32"/>
      <c r="E385" s="36"/>
      <c r="F385" s="63"/>
      <c r="G385" s="63"/>
    </row>
    <row r="386" spans="1:7" ht="20.100000000000001" customHeight="1" x14ac:dyDescent="0.25">
      <c r="A386" s="40">
        <v>423</v>
      </c>
      <c r="B386" s="41" t="s">
        <v>172</v>
      </c>
      <c r="C386" s="42">
        <v>0</v>
      </c>
      <c r="D386" s="42">
        <v>0</v>
      </c>
      <c r="E386" s="42">
        <v>55975</v>
      </c>
      <c r="F386" s="64">
        <v>0</v>
      </c>
      <c r="G386" s="64">
        <v>0</v>
      </c>
    </row>
    <row r="387" spans="1:7" ht="20.100000000000001" customHeight="1" x14ac:dyDescent="0.25">
      <c r="A387" s="26">
        <v>4231</v>
      </c>
      <c r="B387" s="61" t="s">
        <v>173</v>
      </c>
      <c r="C387" s="27">
        <v>0</v>
      </c>
      <c r="D387" s="27">
        <v>0</v>
      </c>
      <c r="E387" s="62">
        <v>55975</v>
      </c>
      <c r="F387" s="70">
        <v>55975</v>
      </c>
      <c r="G387" s="70">
        <v>55975</v>
      </c>
    </row>
    <row r="388" spans="1:7" s="9" customFormat="1" ht="18" customHeight="1" x14ac:dyDescent="0.25">
      <c r="A388" s="40" t="s">
        <v>174</v>
      </c>
      <c r="B388" s="41" t="s">
        <v>175</v>
      </c>
      <c r="C388" s="42">
        <f>SUBTOTAL(9,C389:C406)</f>
        <v>186.18</v>
      </c>
      <c r="D388" s="42">
        <f>SUBTOTAL(9,D389:D406)</f>
        <v>400</v>
      </c>
      <c r="E388" s="42">
        <f>SUBTOTAL(9,E389:E406)</f>
        <v>400</v>
      </c>
      <c r="F388" s="64">
        <f>SUBTOTAL(9,F389:F406)</f>
        <v>400</v>
      </c>
      <c r="G388" s="64">
        <f>SUBTOTAL(9,G389:G406)</f>
        <v>400</v>
      </c>
    </row>
    <row r="389" spans="1:7" ht="30" hidden="1" customHeight="1" x14ac:dyDescent="0.25">
      <c r="A389" s="38"/>
      <c r="B389" s="31"/>
      <c r="C389" s="32"/>
      <c r="D389" s="12"/>
      <c r="E389" s="36"/>
      <c r="F389" s="63"/>
      <c r="G389" s="63"/>
    </row>
    <row r="390" spans="1:7" ht="409.6" hidden="1" customHeight="1" x14ac:dyDescent="0.25">
      <c r="A390" s="43" t="s">
        <v>174</v>
      </c>
      <c r="B390" s="44" t="s">
        <v>175</v>
      </c>
      <c r="C390" s="45">
        <f>SUBTOTAL(9,C391:C405)</f>
        <v>186.18</v>
      </c>
      <c r="D390" s="45">
        <f>SUBTOTAL(9,D391:D405)</f>
        <v>400</v>
      </c>
      <c r="E390" s="45">
        <f>SUBTOTAL(9,E391:E405)</f>
        <v>400</v>
      </c>
      <c r="F390" s="65">
        <f>SUBTOTAL(9,F391:F405)</f>
        <v>400</v>
      </c>
      <c r="G390" s="65">
        <f>SUBTOTAL(9,G391:G405)</f>
        <v>400</v>
      </c>
    </row>
    <row r="391" spans="1:7" ht="30" hidden="1" customHeight="1" x14ac:dyDescent="0.25">
      <c r="A391" s="38"/>
      <c r="B391" s="31"/>
      <c r="C391" s="32"/>
      <c r="D391" s="46"/>
      <c r="E391" s="36"/>
      <c r="F391" s="63"/>
      <c r="G391" s="63"/>
    </row>
    <row r="392" spans="1:7" ht="409.6" hidden="1" customHeight="1" x14ac:dyDescent="0.25">
      <c r="A392" s="47" t="s">
        <v>174</v>
      </c>
      <c r="B392" s="48" t="s">
        <v>175</v>
      </c>
      <c r="C392" s="49">
        <f>SUBTOTAL(9,C393:C404)</f>
        <v>186.18</v>
      </c>
      <c r="D392" s="49">
        <f>SUBTOTAL(9,D393:D404)</f>
        <v>400</v>
      </c>
      <c r="E392" s="49">
        <f>SUBTOTAL(9,E393:E404)</f>
        <v>400</v>
      </c>
      <c r="F392" s="66">
        <f>SUBTOTAL(9,F393:F404)</f>
        <v>400</v>
      </c>
      <c r="G392" s="66">
        <f>SUBTOTAL(9,G393:G404)</f>
        <v>400</v>
      </c>
    </row>
    <row r="393" spans="1:7" ht="30" hidden="1" customHeight="1" x14ac:dyDescent="0.25">
      <c r="A393" s="38"/>
      <c r="B393" s="31"/>
      <c r="C393" s="32"/>
      <c r="D393" s="50"/>
      <c r="E393" s="36"/>
      <c r="F393" s="63"/>
      <c r="G393" s="63"/>
    </row>
    <row r="394" spans="1:7" ht="409.6" hidden="1" customHeight="1" x14ac:dyDescent="0.25">
      <c r="A394" s="51" t="s">
        <v>174</v>
      </c>
      <c r="B394" s="52" t="s">
        <v>175</v>
      </c>
      <c r="C394" s="53">
        <f>SUBTOTAL(9,C395:C403)</f>
        <v>186.18</v>
      </c>
      <c r="D394" s="53">
        <f>SUBTOTAL(9,D395:D403)</f>
        <v>400</v>
      </c>
      <c r="E394" s="53">
        <f>SUBTOTAL(9,E395:E403)</f>
        <v>400</v>
      </c>
      <c r="F394" s="67">
        <f>SUBTOTAL(9,F395:F403)</f>
        <v>400</v>
      </c>
      <c r="G394" s="67">
        <f>SUBTOTAL(9,G395:G403)</f>
        <v>400</v>
      </c>
    </row>
    <row r="395" spans="1:7" ht="30" hidden="1" customHeight="1" x14ac:dyDescent="0.25">
      <c r="A395" s="38"/>
      <c r="B395" s="31"/>
      <c r="C395" s="32"/>
      <c r="D395" s="54"/>
      <c r="E395" s="36"/>
      <c r="F395" s="63"/>
      <c r="G395" s="63"/>
    </row>
    <row r="396" spans="1:7" ht="409.6" hidden="1" customHeight="1" x14ac:dyDescent="0.25">
      <c r="A396" s="55" t="s">
        <v>174</v>
      </c>
      <c r="B396" s="56" t="s">
        <v>175</v>
      </c>
      <c r="C396" s="57">
        <f>SUBTOTAL(9,C397:C402)</f>
        <v>186.18</v>
      </c>
      <c r="D396" s="57">
        <f>SUBTOTAL(9,D397:D402)</f>
        <v>400</v>
      </c>
      <c r="E396" s="57">
        <f>SUBTOTAL(9,E397:E402)</f>
        <v>400</v>
      </c>
      <c r="F396" s="68">
        <f>SUBTOTAL(9,F397:F402)</f>
        <v>400</v>
      </c>
      <c r="G396" s="68">
        <f>SUBTOTAL(9,G397:G402)</f>
        <v>400</v>
      </c>
    </row>
    <row r="397" spans="1:7" ht="22.5" hidden="1" customHeight="1" x14ac:dyDescent="0.25">
      <c r="A397" s="38"/>
      <c r="B397" s="31"/>
      <c r="C397" s="32"/>
      <c r="D397" s="54"/>
      <c r="E397" s="54"/>
      <c r="F397" s="69"/>
      <c r="G397" s="69"/>
    </row>
    <row r="398" spans="1:7" ht="409.6" hidden="1" customHeight="1" x14ac:dyDescent="0.25">
      <c r="A398" s="58" t="s">
        <v>174</v>
      </c>
      <c r="B398" s="59" t="s">
        <v>175</v>
      </c>
      <c r="C398" s="54">
        <f>SUBTOTAL(9,C399:C401)</f>
        <v>186.18</v>
      </c>
      <c r="D398" s="54">
        <f>SUBTOTAL(9,D399:D401)</f>
        <v>400</v>
      </c>
      <c r="E398" s="54">
        <f>SUBTOTAL(9,E399:E401)</f>
        <v>400</v>
      </c>
      <c r="F398" s="69">
        <f>SUBTOTAL(9,F399:F401)</f>
        <v>400</v>
      </c>
      <c r="G398" s="69">
        <f>SUBTOTAL(9,G399:G401)</f>
        <v>400</v>
      </c>
    </row>
    <row r="399" spans="1:7" ht="30" hidden="1" customHeight="1" x14ac:dyDescent="0.25">
      <c r="A399" s="38"/>
      <c r="B399" s="31"/>
      <c r="C399" s="32"/>
      <c r="D399" s="60"/>
      <c r="E399" s="36"/>
      <c r="F399" s="63"/>
      <c r="G399" s="63"/>
    </row>
    <row r="400" spans="1:7" ht="15" customHeight="1" x14ac:dyDescent="0.25">
      <c r="A400" s="26" t="s">
        <v>176</v>
      </c>
      <c r="B400" s="61" t="s">
        <v>177</v>
      </c>
      <c r="C400" s="27">
        <v>186.18</v>
      </c>
      <c r="D400" s="27">
        <v>400</v>
      </c>
      <c r="E400" s="27">
        <v>400</v>
      </c>
      <c r="F400" s="28">
        <v>400</v>
      </c>
      <c r="G400" s="28">
        <v>400</v>
      </c>
    </row>
    <row r="401" spans="1:7" hidden="1" x14ac:dyDescent="0.25">
      <c r="A401" s="31"/>
      <c r="B401" s="31"/>
      <c r="C401" s="32"/>
      <c r="D401" s="27"/>
      <c r="E401" s="27"/>
      <c r="F401" s="28"/>
      <c r="G401" s="28"/>
    </row>
    <row r="402" spans="1:7" hidden="1" x14ac:dyDescent="0.25">
      <c r="A402" s="31"/>
      <c r="B402" s="31"/>
      <c r="C402" s="32"/>
      <c r="D402" s="32"/>
      <c r="E402" s="36"/>
      <c r="F402" s="63"/>
      <c r="G402" s="63"/>
    </row>
    <row r="403" spans="1:7" ht="20.100000000000001" hidden="1" customHeight="1" x14ac:dyDescent="0.25">
      <c r="A403" s="31"/>
      <c r="B403" s="31"/>
      <c r="C403" s="32"/>
      <c r="D403" s="32"/>
      <c r="E403" s="36"/>
      <c r="F403" s="63"/>
      <c r="G403" s="63"/>
    </row>
    <row r="404" spans="1:7" ht="20.100000000000001" hidden="1" customHeight="1" x14ac:dyDescent="0.25">
      <c r="A404" s="31"/>
      <c r="B404" s="31"/>
      <c r="C404" s="32"/>
      <c r="D404" s="32"/>
      <c r="E404" s="36"/>
      <c r="F404" s="63"/>
      <c r="G404" s="63"/>
    </row>
    <row r="405" spans="1:7" ht="20.100000000000001" hidden="1" customHeight="1" x14ac:dyDescent="0.25">
      <c r="A405" s="31"/>
      <c r="B405" s="31"/>
      <c r="C405" s="32"/>
      <c r="D405" s="32"/>
      <c r="E405" s="36"/>
      <c r="F405" s="63"/>
      <c r="G405" s="63"/>
    </row>
    <row r="406" spans="1:7" ht="20.100000000000001" hidden="1" customHeight="1" x14ac:dyDescent="0.25">
      <c r="A406" s="31"/>
      <c r="B406" s="31"/>
      <c r="C406" s="32"/>
      <c r="D406" s="32"/>
      <c r="E406" s="36"/>
      <c r="F406" s="63"/>
      <c r="G406" s="63"/>
    </row>
    <row r="407" spans="1:7" ht="20.100000000000001" hidden="1" customHeight="1" x14ac:dyDescent="0.25">
      <c r="A407" s="31"/>
      <c r="B407" s="31"/>
      <c r="C407" s="32"/>
      <c r="D407" s="32"/>
      <c r="E407" s="36"/>
      <c r="F407" s="63"/>
      <c r="G407" s="63"/>
    </row>
    <row r="408" spans="1:7" s="9" customFormat="1" ht="18" customHeight="1" x14ac:dyDescent="0.25">
      <c r="A408" s="13" t="s">
        <v>178</v>
      </c>
      <c r="B408" s="37" t="s">
        <v>179</v>
      </c>
      <c r="C408" s="14">
        <f>SUBTOTAL(9,C409:C429)</f>
        <v>22509</v>
      </c>
      <c r="D408" s="14">
        <f>SUBTOTAL(9,D409:D429)</f>
        <v>223060</v>
      </c>
      <c r="E408" s="14">
        <f>SUBTOTAL(9,E409:E429)</f>
        <v>313231</v>
      </c>
      <c r="F408" s="71">
        <f>SUBTOTAL(9,F409:F429)</f>
        <v>283231</v>
      </c>
      <c r="G408" s="71">
        <f>SUBTOTAL(9,G409:G429)</f>
        <v>283231</v>
      </c>
    </row>
    <row r="409" spans="1:7" ht="30" hidden="1" customHeight="1" x14ac:dyDescent="0.25">
      <c r="A409" s="38"/>
      <c r="B409" s="1"/>
      <c r="C409" s="39"/>
      <c r="D409" s="39"/>
      <c r="E409" s="36"/>
      <c r="F409" s="63"/>
      <c r="G409" s="63"/>
    </row>
    <row r="410" spans="1:7" s="9" customFormat="1" ht="18" customHeight="1" x14ac:dyDescent="0.25">
      <c r="A410" s="40" t="s">
        <v>180</v>
      </c>
      <c r="B410" s="41" t="s">
        <v>181</v>
      </c>
      <c r="C410" s="42">
        <f>SUBTOTAL(9,C411:C428)</f>
        <v>22509</v>
      </c>
      <c r="D410" s="42">
        <f>SUBTOTAL(9,D411:D428)</f>
        <v>223060</v>
      </c>
      <c r="E410" s="42">
        <f>SUBTOTAL(9,E411:E428)</f>
        <v>313231</v>
      </c>
      <c r="F410" s="64">
        <f>SUBTOTAL(9,F411:F428)</f>
        <v>283231</v>
      </c>
      <c r="G410" s="64">
        <f>SUBTOTAL(9,G411:G428)</f>
        <v>283231</v>
      </c>
    </row>
    <row r="411" spans="1:7" ht="30" hidden="1" customHeight="1" x14ac:dyDescent="0.25">
      <c r="A411" s="38"/>
      <c r="B411" s="31"/>
      <c r="C411" s="32"/>
      <c r="D411" s="12"/>
      <c r="E411" s="36"/>
      <c r="F411" s="63"/>
      <c r="G411" s="63"/>
    </row>
    <row r="412" spans="1:7" ht="409.6" hidden="1" customHeight="1" x14ac:dyDescent="0.25">
      <c r="A412" s="43" t="s">
        <v>180</v>
      </c>
      <c r="B412" s="44" t="s">
        <v>181</v>
      </c>
      <c r="C412" s="45">
        <f>SUBTOTAL(9,C413:C427)</f>
        <v>22509</v>
      </c>
      <c r="D412" s="45">
        <f>SUBTOTAL(9,D413:D427)</f>
        <v>223060</v>
      </c>
      <c r="E412" s="45">
        <f>SUBTOTAL(9,E413:E427)</f>
        <v>313231</v>
      </c>
      <c r="F412" s="65">
        <f>SUBTOTAL(9,F413:F427)</f>
        <v>283231</v>
      </c>
      <c r="G412" s="65">
        <f>SUBTOTAL(9,G413:G427)</f>
        <v>283231</v>
      </c>
    </row>
    <row r="413" spans="1:7" ht="30" hidden="1" customHeight="1" x14ac:dyDescent="0.25">
      <c r="A413" s="38"/>
      <c r="B413" s="31"/>
      <c r="C413" s="32"/>
      <c r="D413" s="46"/>
      <c r="E413" s="36"/>
      <c r="F413" s="63"/>
      <c r="G413" s="63"/>
    </row>
    <row r="414" spans="1:7" ht="409.6" hidden="1" customHeight="1" x14ac:dyDescent="0.25">
      <c r="A414" s="47" t="s">
        <v>180</v>
      </c>
      <c r="B414" s="48" t="s">
        <v>181</v>
      </c>
      <c r="C414" s="49">
        <f>SUBTOTAL(9,C415:C426)</f>
        <v>22509</v>
      </c>
      <c r="D414" s="49">
        <f>SUBTOTAL(9,D415:D426)</f>
        <v>223060</v>
      </c>
      <c r="E414" s="49">
        <f>SUBTOTAL(9,E415:E426)</f>
        <v>313231</v>
      </c>
      <c r="F414" s="66">
        <f>SUBTOTAL(9,F415:F426)</f>
        <v>283231</v>
      </c>
      <c r="G414" s="66">
        <f>SUBTOTAL(9,G415:G426)</f>
        <v>283231</v>
      </c>
    </row>
    <row r="415" spans="1:7" ht="30" hidden="1" customHeight="1" x14ac:dyDescent="0.25">
      <c r="A415" s="38"/>
      <c r="B415" s="31"/>
      <c r="C415" s="32"/>
      <c r="D415" s="50"/>
      <c r="E415" s="36"/>
      <c r="F415" s="63"/>
      <c r="G415" s="63"/>
    </row>
    <row r="416" spans="1:7" ht="409.6" hidden="1" customHeight="1" x14ac:dyDescent="0.25">
      <c r="A416" s="51" t="s">
        <v>180</v>
      </c>
      <c r="B416" s="52" t="s">
        <v>181</v>
      </c>
      <c r="C416" s="53">
        <f>SUBTOTAL(9,C417:C425)</f>
        <v>22509</v>
      </c>
      <c r="D416" s="53">
        <f>SUBTOTAL(9,D417:D425)</f>
        <v>223060</v>
      </c>
      <c r="E416" s="53">
        <f>SUBTOTAL(9,E417:E425)</f>
        <v>313231</v>
      </c>
      <c r="F416" s="67">
        <f>SUBTOTAL(9,F417:F425)</f>
        <v>283231</v>
      </c>
      <c r="G416" s="67">
        <f>SUBTOTAL(9,G417:G425)</f>
        <v>283231</v>
      </c>
    </row>
    <row r="417" spans="1:7" ht="30" hidden="1" customHeight="1" x14ac:dyDescent="0.25">
      <c r="A417" s="38"/>
      <c r="B417" s="31"/>
      <c r="C417" s="32"/>
      <c r="D417" s="54"/>
      <c r="E417" s="36"/>
      <c r="F417" s="63"/>
      <c r="G417" s="63"/>
    </row>
    <row r="418" spans="1:7" ht="409.6" hidden="1" customHeight="1" x14ac:dyDescent="0.25">
      <c r="A418" s="55" t="s">
        <v>180</v>
      </c>
      <c r="B418" s="56" t="s">
        <v>181</v>
      </c>
      <c r="C418" s="57">
        <f>SUBTOTAL(9,C419:C424)</f>
        <v>22509</v>
      </c>
      <c r="D418" s="57">
        <f>SUBTOTAL(9,D419:D424)</f>
        <v>223060</v>
      </c>
      <c r="E418" s="57">
        <f>SUBTOTAL(9,E419:E424)</f>
        <v>313231</v>
      </c>
      <c r="F418" s="68">
        <f>SUBTOTAL(9,F419:F424)</f>
        <v>283231</v>
      </c>
      <c r="G418" s="68">
        <f>SUBTOTAL(9,G419:G424)</f>
        <v>283231</v>
      </c>
    </row>
    <row r="419" spans="1:7" ht="22.5" hidden="1" customHeight="1" x14ac:dyDescent="0.25">
      <c r="A419" s="38"/>
      <c r="B419" s="31"/>
      <c r="C419" s="32"/>
      <c r="D419" s="54"/>
      <c r="E419" s="54"/>
      <c r="F419" s="69"/>
      <c r="G419" s="69"/>
    </row>
    <row r="420" spans="1:7" ht="409.6" hidden="1" customHeight="1" x14ac:dyDescent="0.25">
      <c r="A420" s="58" t="s">
        <v>180</v>
      </c>
      <c r="B420" s="59" t="s">
        <v>181</v>
      </c>
      <c r="C420" s="54">
        <f>SUBTOTAL(9,C421:C423)</f>
        <v>22509</v>
      </c>
      <c r="D420" s="54">
        <f>SUBTOTAL(9,D421:D423)</f>
        <v>223060</v>
      </c>
      <c r="E420" s="54">
        <f>SUBTOTAL(9,E421:E423)</f>
        <v>313231</v>
      </c>
      <c r="F420" s="69">
        <f>SUBTOTAL(9,F421:F423)</f>
        <v>283231</v>
      </c>
      <c r="G420" s="69">
        <f>SUBTOTAL(9,G421:G423)</f>
        <v>283231</v>
      </c>
    </row>
    <row r="421" spans="1:7" ht="30" hidden="1" customHeight="1" x14ac:dyDescent="0.25">
      <c r="A421" s="38"/>
      <c r="B421" s="31"/>
      <c r="C421" s="32"/>
      <c r="D421" s="60"/>
      <c r="E421" s="36"/>
      <c r="F421" s="63"/>
      <c r="G421" s="63"/>
    </row>
    <row r="422" spans="1:7" ht="15" customHeight="1" x14ac:dyDescent="0.25">
      <c r="A422" s="26" t="s">
        <v>182</v>
      </c>
      <c r="B422" s="61" t="s">
        <v>181</v>
      </c>
      <c r="C422" s="27">
        <v>22509</v>
      </c>
      <c r="D422" s="27">
        <v>223060</v>
      </c>
      <c r="E422" s="27">
        <v>313231</v>
      </c>
      <c r="F422" s="28">
        <v>283231</v>
      </c>
      <c r="G422" s="28">
        <v>283231</v>
      </c>
    </row>
    <row r="423" spans="1:7" hidden="1" x14ac:dyDescent="0.25">
      <c r="A423" s="31"/>
      <c r="B423" s="31"/>
      <c r="C423" s="32"/>
      <c r="D423" s="27"/>
      <c r="E423" s="27"/>
      <c r="F423" s="28"/>
      <c r="G423" s="28"/>
    </row>
    <row r="424" spans="1:7" hidden="1" x14ac:dyDescent="0.25">
      <c r="A424" s="31"/>
      <c r="B424" s="31"/>
      <c r="C424" s="32"/>
      <c r="D424" s="32"/>
      <c r="E424" s="36"/>
      <c r="F424" s="63"/>
      <c r="G424" s="63"/>
    </row>
    <row r="425" spans="1:7" ht="20.100000000000001" hidden="1" customHeight="1" x14ac:dyDescent="0.25">
      <c r="A425" s="31"/>
      <c r="B425" s="31"/>
      <c r="C425" s="32"/>
      <c r="D425" s="32"/>
      <c r="E425" s="36"/>
      <c r="F425" s="63"/>
      <c r="G425" s="63"/>
    </row>
    <row r="426" spans="1:7" ht="20.100000000000001" hidden="1" customHeight="1" x14ac:dyDescent="0.25">
      <c r="A426" s="31"/>
      <c r="B426" s="31"/>
      <c r="C426" s="32"/>
      <c r="D426" s="32"/>
      <c r="E426" s="36"/>
      <c r="F426" s="63"/>
      <c r="G426" s="63"/>
    </row>
    <row r="427" spans="1:7" ht="20.100000000000001" hidden="1" customHeight="1" x14ac:dyDescent="0.25">
      <c r="A427" s="31"/>
      <c r="B427" s="31"/>
      <c r="C427" s="32"/>
      <c r="D427" s="32"/>
      <c r="E427" s="36"/>
      <c r="F427" s="63"/>
      <c r="G427" s="63"/>
    </row>
    <row r="428" spans="1:7" ht="20.100000000000001" hidden="1" customHeight="1" x14ac:dyDescent="0.25">
      <c r="A428" s="31"/>
      <c r="B428" s="31"/>
      <c r="C428" s="32"/>
      <c r="D428" s="32"/>
      <c r="E428" s="36"/>
      <c r="F428" s="63"/>
      <c r="G428" s="63"/>
    </row>
    <row r="429" spans="1:7" ht="20.100000000000001" hidden="1" customHeight="1" x14ac:dyDescent="0.25">
      <c r="A429" s="31"/>
      <c r="B429" s="31"/>
      <c r="C429" s="32"/>
      <c r="D429" s="32"/>
      <c r="E429" s="36"/>
      <c r="F429" s="63"/>
      <c r="G429" s="63"/>
    </row>
    <row r="430" spans="1:7" hidden="1" x14ac:dyDescent="0.25">
      <c r="A430" s="31"/>
      <c r="B430" s="31"/>
      <c r="C430" s="32"/>
      <c r="D430" s="32"/>
      <c r="E430" s="36"/>
      <c r="F430" s="63"/>
      <c r="G430" s="63"/>
    </row>
    <row r="431" spans="1:7" hidden="1" x14ac:dyDescent="0.25">
      <c r="A431" s="31"/>
      <c r="B431" s="31"/>
      <c r="C431" s="32"/>
      <c r="D431" s="32"/>
      <c r="E431" s="36"/>
      <c r="F431" s="63"/>
      <c r="G431" s="63"/>
    </row>
    <row r="432" spans="1:7" ht="27.75" customHeight="1" x14ac:dyDescent="0.25">
      <c r="A432" s="72" t="s">
        <v>183</v>
      </c>
      <c r="B432" s="72"/>
      <c r="C432" s="73">
        <f>C110+C317</f>
        <v>1013048.8099999998</v>
      </c>
      <c r="D432" s="73">
        <f>SUBTOTAL(9,D126:D431)</f>
        <v>2094363</v>
      </c>
      <c r="E432" s="73">
        <f>E110+E317</f>
        <v>2074806.46</v>
      </c>
      <c r="F432" s="74">
        <f>SUBTOTAL(9,F126:F431)</f>
        <v>2082048</v>
      </c>
      <c r="G432" s="74">
        <f>SUBTOTAL(9,G126:G431)</f>
        <v>2103948.88</v>
      </c>
    </row>
    <row r="433" spans="1:7" x14ac:dyDescent="0.25">
      <c r="A433" s="31"/>
      <c r="B433" s="31"/>
      <c r="C433" s="31"/>
      <c r="D433" s="31"/>
      <c r="E433" s="31"/>
      <c r="F433" s="31"/>
      <c r="G433" s="31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CA31-D858-45F5-94B0-69615000D287}">
  <sheetPr>
    <pageSetUpPr fitToPage="1"/>
  </sheetPr>
  <dimension ref="A1:G180"/>
  <sheetViews>
    <sheetView workbookViewId="0">
      <selection activeCell="C184" sqref="C184"/>
    </sheetView>
  </sheetViews>
  <sheetFormatPr defaultRowHeight="15" x14ac:dyDescent="0.25"/>
  <cols>
    <col min="1" max="1" width="7.85546875" customWidth="1"/>
    <col min="2" max="2" width="59.5703125" customWidth="1"/>
    <col min="3" max="7" width="18.7109375" customWidth="1"/>
    <col min="257" max="257" width="7.85546875" customWidth="1"/>
    <col min="258" max="258" width="59.5703125" customWidth="1"/>
    <col min="259" max="263" width="18.7109375" customWidth="1"/>
    <col min="513" max="513" width="7.85546875" customWidth="1"/>
    <col min="514" max="514" width="59.5703125" customWidth="1"/>
    <col min="515" max="519" width="18.7109375" customWidth="1"/>
    <col min="769" max="769" width="7.85546875" customWidth="1"/>
    <col min="770" max="770" width="59.5703125" customWidth="1"/>
    <col min="771" max="775" width="18.7109375" customWidth="1"/>
    <col min="1025" max="1025" width="7.85546875" customWidth="1"/>
    <col min="1026" max="1026" width="59.5703125" customWidth="1"/>
    <col min="1027" max="1031" width="18.7109375" customWidth="1"/>
    <col min="1281" max="1281" width="7.85546875" customWidth="1"/>
    <col min="1282" max="1282" width="59.5703125" customWidth="1"/>
    <col min="1283" max="1287" width="18.7109375" customWidth="1"/>
    <col min="1537" max="1537" width="7.85546875" customWidth="1"/>
    <col min="1538" max="1538" width="59.5703125" customWidth="1"/>
    <col min="1539" max="1543" width="18.7109375" customWidth="1"/>
    <col min="1793" max="1793" width="7.85546875" customWidth="1"/>
    <col min="1794" max="1794" width="59.5703125" customWidth="1"/>
    <col min="1795" max="1799" width="18.7109375" customWidth="1"/>
    <col min="2049" max="2049" width="7.85546875" customWidth="1"/>
    <col min="2050" max="2050" width="59.5703125" customWidth="1"/>
    <col min="2051" max="2055" width="18.7109375" customWidth="1"/>
    <col min="2305" max="2305" width="7.85546875" customWidth="1"/>
    <col min="2306" max="2306" width="59.5703125" customWidth="1"/>
    <col min="2307" max="2311" width="18.7109375" customWidth="1"/>
    <col min="2561" max="2561" width="7.85546875" customWidth="1"/>
    <col min="2562" max="2562" width="59.5703125" customWidth="1"/>
    <col min="2563" max="2567" width="18.7109375" customWidth="1"/>
    <col min="2817" max="2817" width="7.85546875" customWidth="1"/>
    <col min="2818" max="2818" width="59.5703125" customWidth="1"/>
    <col min="2819" max="2823" width="18.7109375" customWidth="1"/>
    <col min="3073" max="3073" width="7.85546875" customWidth="1"/>
    <col min="3074" max="3074" width="59.5703125" customWidth="1"/>
    <col min="3075" max="3079" width="18.7109375" customWidth="1"/>
    <col min="3329" max="3329" width="7.85546875" customWidth="1"/>
    <col min="3330" max="3330" width="59.5703125" customWidth="1"/>
    <col min="3331" max="3335" width="18.7109375" customWidth="1"/>
    <col min="3585" max="3585" width="7.85546875" customWidth="1"/>
    <col min="3586" max="3586" width="59.5703125" customWidth="1"/>
    <col min="3587" max="3591" width="18.7109375" customWidth="1"/>
    <col min="3841" max="3841" width="7.85546875" customWidth="1"/>
    <col min="3842" max="3842" width="59.5703125" customWidth="1"/>
    <col min="3843" max="3847" width="18.7109375" customWidth="1"/>
    <col min="4097" max="4097" width="7.85546875" customWidth="1"/>
    <col min="4098" max="4098" width="59.5703125" customWidth="1"/>
    <col min="4099" max="4103" width="18.7109375" customWidth="1"/>
    <col min="4353" max="4353" width="7.85546875" customWidth="1"/>
    <col min="4354" max="4354" width="59.5703125" customWidth="1"/>
    <col min="4355" max="4359" width="18.7109375" customWidth="1"/>
    <col min="4609" max="4609" width="7.85546875" customWidth="1"/>
    <col min="4610" max="4610" width="59.5703125" customWidth="1"/>
    <col min="4611" max="4615" width="18.7109375" customWidth="1"/>
    <col min="4865" max="4865" width="7.85546875" customWidth="1"/>
    <col min="4866" max="4866" width="59.5703125" customWidth="1"/>
    <col min="4867" max="4871" width="18.7109375" customWidth="1"/>
    <col min="5121" max="5121" width="7.85546875" customWidth="1"/>
    <col min="5122" max="5122" width="59.5703125" customWidth="1"/>
    <col min="5123" max="5127" width="18.7109375" customWidth="1"/>
    <col min="5377" max="5377" width="7.85546875" customWidth="1"/>
    <col min="5378" max="5378" width="59.5703125" customWidth="1"/>
    <col min="5379" max="5383" width="18.7109375" customWidth="1"/>
    <col min="5633" max="5633" width="7.85546875" customWidth="1"/>
    <col min="5634" max="5634" width="59.5703125" customWidth="1"/>
    <col min="5635" max="5639" width="18.7109375" customWidth="1"/>
    <col min="5889" max="5889" width="7.85546875" customWidth="1"/>
    <col min="5890" max="5890" width="59.5703125" customWidth="1"/>
    <col min="5891" max="5895" width="18.7109375" customWidth="1"/>
    <col min="6145" max="6145" width="7.85546875" customWidth="1"/>
    <col min="6146" max="6146" width="59.5703125" customWidth="1"/>
    <col min="6147" max="6151" width="18.7109375" customWidth="1"/>
    <col min="6401" max="6401" width="7.85546875" customWidth="1"/>
    <col min="6402" max="6402" width="59.5703125" customWidth="1"/>
    <col min="6403" max="6407" width="18.7109375" customWidth="1"/>
    <col min="6657" max="6657" width="7.85546875" customWidth="1"/>
    <col min="6658" max="6658" width="59.5703125" customWidth="1"/>
    <col min="6659" max="6663" width="18.7109375" customWidth="1"/>
    <col min="6913" max="6913" width="7.85546875" customWidth="1"/>
    <col min="6914" max="6914" width="59.5703125" customWidth="1"/>
    <col min="6915" max="6919" width="18.7109375" customWidth="1"/>
    <col min="7169" max="7169" width="7.85546875" customWidth="1"/>
    <col min="7170" max="7170" width="59.5703125" customWidth="1"/>
    <col min="7171" max="7175" width="18.7109375" customWidth="1"/>
    <col min="7425" max="7425" width="7.85546875" customWidth="1"/>
    <col min="7426" max="7426" width="59.5703125" customWidth="1"/>
    <col min="7427" max="7431" width="18.7109375" customWidth="1"/>
    <col min="7681" max="7681" width="7.85546875" customWidth="1"/>
    <col min="7682" max="7682" width="59.5703125" customWidth="1"/>
    <col min="7683" max="7687" width="18.7109375" customWidth="1"/>
    <col min="7937" max="7937" width="7.85546875" customWidth="1"/>
    <col min="7938" max="7938" width="59.5703125" customWidth="1"/>
    <col min="7939" max="7943" width="18.7109375" customWidth="1"/>
    <col min="8193" max="8193" width="7.85546875" customWidth="1"/>
    <col min="8194" max="8194" width="59.5703125" customWidth="1"/>
    <col min="8195" max="8199" width="18.7109375" customWidth="1"/>
    <col min="8449" max="8449" width="7.85546875" customWidth="1"/>
    <col min="8450" max="8450" width="59.5703125" customWidth="1"/>
    <col min="8451" max="8455" width="18.7109375" customWidth="1"/>
    <col min="8705" max="8705" width="7.85546875" customWidth="1"/>
    <col min="8706" max="8706" width="59.5703125" customWidth="1"/>
    <col min="8707" max="8711" width="18.7109375" customWidth="1"/>
    <col min="8961" max="8961" width="7.85546875" customWidth="1"/>
    <col min="8962" max="8962" width="59.5703125" customWidth="1"/>
    <col min="8963" max="8967" width="18.7109375" customWidth="1"/>
    <col min="9217" max="9217" width="7.85546875" customWidth="1"/>
    <col min="9218" max="9218" width="59.5703125" customWidth="1"/>
    <col min="9219" max="9223" width="18.7109375" customWidth="1"/>
    <col min="9473" max="9473" width="7.85546875" customWidth="1"/>
    <col min="9474" max="9474" width="59.5703125" customWidth="1"/>
    <col min="9475" max="9479" width="18.7109375" customWidth="1"/>
    <col min="9729" max="9729" width="7.85546875" customWidth="1"/>
    <col min="9730" max="9730" width="59.5703125" customWidth="1"/>
    <col min="9731" max="9735" width="18.7109375" customWidth="1"/>
    <col min="9985" max="9985" width="7.85546875" customWidth="1"/>
    <col min="9986" max="9986" width="59.5703125" customWidth="1"/>
    <col min="9987" max="9991" width="18.7109375" customWidth="1"/>
    <col min="10241" max="10241" width="7.85546875" customWidth="1"/>
    <col min="10242" max="10242" width="59.5703125" customWidth="1"/>
    <col min="10243" max="10247" width="18.7109375" customWidth="1"/>
    <col min="10497" max="10497" width="7.85546875" customWidth="1"/>
    <col min="10498" max="10498" width="59.5703125" customWidth="1"/>
    <col min="10499" max="10503" width="18.7109375" customWidth="1"/>
    <col min="10753" max="10753" width="7.85546875" customWidth="1"/>
    <col min="10754" max="10754" width="59.5703125" customWidth="1"/>
    <col min="10755" max="10759" width="18.7109375" customWidth="1"/>
    <col min="11009" max="11009" width="7.85546875" customWidth="1"/>
    <col min="11010" max="11010" width="59.5703125" customWidth="1"/>
    <col min="11011" max="11015" width="18.7109375" customWidth="1"/>
    <col min="11265" max="11265" width="7.85546875" customWidth="1"/>
    <col min="11266" max="11266" width="59.5703125" customWidth="1"/>
    <col min="11267" max="11271" width="18.7109375" customWidth="1"/>
    <col min="11521" max="11521" width="7.85546875" customWidth="1"/>
    <col min="11522" max="11522" width="59.5703125" customWidth="1"/>
    <col min="11523" max="11527" width="18.7109375" customWidth="1"/>
    <col min="11777" max="11777" width="7.85546875" customWidth="1"/>
    <col min="11778" max="11778" width="59.5703125" customWidth="1"/>
    <col min="11779" max="11783" width="18.7109375" customWidth="1"/>
    <col min="12033" max="12033" width="7.85546875" customWidth="1"/>
    <col min="12034" max="12034" width="59.5703125" customWidth="1"/>
    <col min="12035" max="12039" width="18.7109375" customWidth="1"/>
    <col min="12289" max="12289" width="7.85546875" customWidth="1"/>
    <col min="12290" max="12290" width="59.5703125" customWidth="1"/>
    <col min="12291" max="12295" width="18.7109375" customWidth="1"/>
    <col min="12545" max="12545" width="7.85546875" customWidth="1"/>
    <col min="12546" max="12546" width="59.5703125" customWidth="1"/>
    <col min="12547" max="12551" width="18.7109375" customWidth="1"/>
    <col min="12801" max="12801" width="7.85546875" customWidth="1"/>
    <col min="12802" max="12802" width="59.5703125" customWidth="1"/>
    <col min="12803" max="12807" width="18.7109375" customWidth="1"/>
    <col min="13057" max="13057" width="7.85546875" customWidth="1"/>
    <col min="13058" max="13058" width="59.5703125" customWidth="1"/>
    <col min="13059" max="13063" width="18.7109375" customWidth="1"/>
    <col min="13313" max="13313" width="7.85546875" customWidth="1"/>
    <col min="13314" max="13314" width="59.5703125" customWidth="1"/>
    <col min="13315" max="13319" width="18.7109375" customWidth="1"/>
    <col min="13569" max="13569" width="7.85546875" customWidth="1"/>
    <col min="13570" max="13570" width="59.5703125" customWidth="1"/>
    <col min="13571" max="13575" width="18.7109375" customWidth="1"/>
    <col min="13825" max="13825" width="7.85546875" customWidth="1"/>
    <col min="13826" max="13826" width="59.5703125" customWidth="1"/>
    <col min="13827" max="13831" width="18.7109375" customWidth="1"/>
    <col min="14081" max="14081" width="7.85546875" customWidth="1"/>
    <col min="14082" max="14082" width="59.5703125" customWidth="1"/>
    <col min="14083" max="14087" width="18.7109375" customWidth="1"/>
    <col min="14337" max="14337" width="7.85546875" customWidth="1"/>
    <col min="14338" max="14338" width="59.5703125" customWidth="1"/>
    <col min="14339" max="14343" width="18.7109375" customWidth="1"/>
    <col min="14593" max="14593" width="7.85546875" customWidth="1"/>
    <col min="14594" max="14594" width="59.5703125" customWidth="1"/>
    <col min="14595" max="14599" width="18.7109375" customWidth="1"/>
    <col min="14849" max="14849" width="7.85546875" customWidth="1"/>
    <col min="14850" max="14850" width="59.5703125" customWidth="1"/>
    <col min="14851" max="14855" width="18.7109375" customWidth="1"/>
    <col min="15105" max="15105" width="7.85546875" customWidth="1"/>
    <col min="15106" max="15106" width="59.5703125" customWidth="1"/>
    <col min="15107" max="15111" width="18.7109375" customWidth="1"/>
    <col min="15361" max="15361" width="7.85546875" customWidth="1"/>
    <col min="15362" max="15362" width="59.5703125" customWidth="1"/>
    <col min="15363" max="15367" width="18.7109375" customWidth="1"/>
    <col min="15617" max="15617" width="7.85546875" customWidth="1"/>
    <col min="15618" max="15618" width="59.5703125" customWidth="1"/>
    <col min="15619" max="15623" width="18.7109375" customWidth="1"/>
    <col min="15873" max="15873" width="7.85546875" customWidth="1"/>
    <col min="15874" max="15874" width="59.5703125" customWidth="1"/>
    <col min="15875" max="15879" width="18.7109375" customWidth="1"/>
    <col min="16129" max="16129" width="7.85546875" customWidth="1"/>
    <col min="16130" max="16130" width="59.5703125" customWidth="1"/>
    <col min="16131" max="16135" width="18.7109375" customWidth="1"/>
  </cols>
  <sheetData>
    <row r="1" spans="1:7" ht="12" customHeight="1" x14ac:dyDescent="0.25"/>
    <row r="2" spans="1:7" ht="18" x14ac:dyDescent="0.25">
      <c r="A2" s="1" t="s">
        <v>0</v>
      </c>
      <c r="B2" s="2"/>
      <c r="C2" s="2"/>
      <c r="D2" s="2"/>
    </row>
    <row r="3" spans="1:7" ht="20.25" customHeight="1" x14ac:dyDescent="0.3">
      <c r="A3" s="3"/>
      <c r="B3" s="4"/>
      <c r="C3" s="4"/>
      <c r="D3" s="4"/>
      <c r="E3" s="4"/>
      <c r="F3" s="4"/>
      <c r="G3" s="4"/>
    </row>
    <row r="4" spans="1:7" ht="20.25" customHeight="1" x14ac:dyDescent="0.3">
      <c r="A4" s="5" t="s">
        <v>188</v>
      </c>
      <c r="B4" s="5"/>
      <c r="C4" s="5"/>
      <c r="D4" s="5"/>
      <c r="E4" s="4"/>
      <c r="F4" s="4"/>
      <c r="G4" s="4"/>
    </row>
    <row r="5" spans="1:7" ht="20.25" customHeight="1" x14ac:dyDescent="0.3">
      <c r="A5" s="4"/>
      <c r="B5" s="4"/>
      <c r="C5" s="4"/>
      <c r="D5" s="4"/>
      <c r="E5" s="4"/>
      <c r="F5" s="4"/>
      <c r="G5" s="4"/>
    </row>
    <row r="6" spans="1:7" ht="63.75" customHeight="1" x14ac:dyDescent="0.25">
      <c r="A6" s="195" t="s">
        <v>2</v>
      </c>
      <c r="B6" s="196"/>
      <c r="C6" s="6" t="s">
        <v>3</v>
      </c>
      <c r="D6" s="6" t="s">
        <v>189</v>
      </c>
      <c r="E6" s="6" t="s">
        <v>5</v>
      </c>
      <c r="F6" s="6" t="s">
        <v>6</v>
      </c>
      <c r="G6" s="6" t="s">
        <v>7</v>
      </c>
    </row>
    <row r="7" spans="1:7" s="9" customFormat="1" ht="409.6" hidden="1" customHeight="1" x14ac:dyDescent="0.25">
      <c r="A7" s="7" t="s">
        <v>190</v>
      </c>
      <c r="B7" s="7" t="s">
        <v>191</v>
      </c>
      <c r="C7" s="8">
        <f>SUBTOTAL(9,C8:C22)</f>
        <v>676577.6</v>
      </c>
      <c r="D7" s="8">
        <f>SUBTOTAL(9,D8:D22)</f>
        <v>1218869</v>
      </c>
      <c r="E7" s="8">
        <f>SUBTOTAL(9,E8:E22)</f>
        <v>1604620</v>
      </c>
      <c r="F7" s="8">
        <f>SUBTOTAL(9,F8:F22)</f>
        <v>1668438</v>
      </c>
      <c r="G7" s="8">
        <f>SUBTOTAL(9,G8:G22)</f>
        <v>1678338.88</v>
      </c>
    </row>
    <row r="8" spans="1:7" s="9" customFormat="1" ht="20.25" hidden="1" customHeight="1" x14ac:dyDescent="0.25">
      <c r="A8" s="10"/>
      <c r="B8" s="11"/>
      <c r="C8" s="12"/>
      <c r="D8" s="12"/>
      <c r="E8" s="12"/>
      <c r="F8" s="12"/>
      <c r="G8" s="12"/>
    </row>
    <row r="9" spans="1:7" s="15" customFormat="1" ht="409.6" hidden="1" customHeight="1" x14ac:dyDescent="0.25">
      <c r="A9" s="13" t="s">
        <v>190</v>
      </c>
      <c r="B9" s="13" t="s">
        <v>191</v>
      </c>
      <c r="C9" s="14">
        <f>SUBTOTAL(9,C10:C21)</f>
        <v>676577.6</v>
      </c>
      <c r="D9" s="14">
        <f>SUBTOTAL(9,D10:D21)</f>
        <v>1218869</v>
      </c>
      <c r="E9" s="14">
        <f>SUBTOTAL(9,E10:E21)</f>
        <v>1604620</v>
      </c>
      <c r="F9" s="14">
        <f>SUBTOTAL(9,F10:F21)</f>
        <v>1668438</v>
      </c>
      <c r="G9" s="14">
        <f>SUBTOTAL(9,G10:G21)</f>
        <v>1678338.88</v>
      </c>
    </row>
    <row r="10" spans="1:7" ht="20.25" hidden="1" customHeight="1" x14ac:dyDescent="0.3">
      <c r="A10" s="16"/>
      <c r="B10" s="4"/>
      <c r="C10" s="17"/>
      <c r="D10" s="17"/>
      <c r="E10" s="17"/>
      <c r="F10" s="17"/>
      <c r="G10" s="17"/>
    </row>
    <row r="11" spans="1:7" ht="409.6" hidden="1" customHeight="1" x14ac:dyDescent="0.25">
      <c r="A11" s="18" t="s">
        <v>190</v>
      </c>
      <c r="B11" s="18" t="s">
        <v>191</v>
      </c>
      <c r="C11" s="19">
        <f>SUBTOTAL(9,C12:C20)</f>
        <v>676577.6</v>
      </c>
      <c r="D11" s="19">
        <f>SUBTOTAL(9,D12:D20)</f>
        <v>1218869</v>
      </c>
      <c r="E11" s="19">
        <f>SUBTOTAL(9,E12:E20)</f>
        <v>1604620</v>
      </c>
      <c r="F11" s="19">
        <f>SUBTOTAL(9,F12:F20)</f>
        <v>1668438</v>
      </c>
      <c r="G11" s="19">
        <f>SUBTOTAL(9,G12:G20)</f>
        <v>1678338.88</v>
      </c>
    </row>
    <row r="12" spans="1:7" ht="20.25" hidden="1" customHeight="1" x14ac:dyDescent="0.3">
      <c r="A12" s="16"/>
      <c r="B12" s="4"/>
      <c r="C12" s="17"/>
      <c r="D12" s="17"/>
      <c r="E12" s="17"/>
      <c r="F12" s="17"/>
      <c r="G12" s="17"/>
    </row>
    <row r="13" spans="1:7" s="22" customFormat="1" ht="409.6" hidden="1" customHeight="1" x14ac:dyDescent="0.2">
      <c r="A13" s="20" t="s">
        <v>190</v>
      </c>
      <c r="B13" s="20" t="s">
        <v>191</v>
      </c>
      <c r="C13" s="21">
        <f>SUBTOTAL(9,C14:C19)</f>
        <v>676577.6</v>
      </c>
      <c r="D13" s="21">
        <f>SUBTOTAL(9,D14:D19)</f>
        <v>1218869</v>
      </c>
      <c r="E13" s="21">
        <f>SUBTOTAL(9,E14:E19)</f>
        <v>1604620</v>
      </c>
      <c r="F13" s="21">
        <f>SUBTOTAL(9,F14:F19)</f>
        <v>1668438</v>
      </c>
      <c r="G13" s="21">
        <f>SUBTOTAL(9,G14:G19)</f>
        <v>1678338.88</v>
      </c>
    </row>
    <row r="14" spans="1:7" ht="20.25" hidden="1" customHeight="1" x14ac:dyDescent="0.3">
      <c r="A14" s="16"/>
      <c r="B14" s="4"/>
      <c r="C14" s="17"/>
      <c r="D14" s="17"/>
      <c r="E14" s="17"/>
      <c r="F14" s="17"/>
      <c r="G14" s="17"/>
    </row>
    <row r="15" spans="1:7" s="25" customFormat="1" ht="409.6" hidden="1" customHeight="1" x14ac:dyDescent="0.2">
      <c r="A15" s="23" t="s">
        <v>190</v>
      </c>
      <c r="B15" s="23" t="s">
        <v>191</v>
      </c>
      <c r="C15" s="24">
        <f>SUBTOTAL(9,C16:C18)</f>
        <v>676577.6</v>
      </c>
      <c r="D15" s="24">
        <f>SUBTOTAL(9,D16:D18)</f>
        <v>1218869</v>
      </c>
      <c r="E15" s="24">
        <f>SUBTOTAL(9,E16:E18)</f>
        <v>1604620</v>
      </c>
      <c r="F15" s="24">
        <f>SUBTOTAL(9,F16:F18)</f>
        <v>1668438</v>
      </c>
      <c r="G15" s="24">
        <f>SUBTOTAL(9,G16:G18)</f>
        <v>1678338.88</v>
      </c>
    </row>
    <row r="16" spans="1:7" ht="20.25" hidden="1" customHeight="1" x14ac:dyDescent="0.3">
      <c r="A16" s="16"/>
      <c r="B16" s="4"/>
      <c r="C16" s="17"/>
      <c r="D16" s="17"/>
      <c r="E16" s="17"/>
      <c r="F16" s="17"/>
      <c r="G16" s="17"/>
    </row>
    <row r="17" spans="1:7" s="25" customFormat="1" ht="15" customHeight="1" x14ac:dyDescent="0.2">
      <c r="A17" s="26" t="s">
        <v>190</v>
      </c>
      <c r="B17" s="26" t="s">
        <v>191</v>
      </c>
      <c r="C17" s="27">
        <v>676577.6</v>
      </c>
      <c r="D17" s="27">
        <v>1218869</v>
      </c>
      <c r="E17" s="27">
        <v>1604620</v>
      </c>
      <c r="F17" s="28">
        <v>1668438</v>
      </c>
      <c r="G17" s="28">
        <v>1678338.88</v>
      </c>
    </row>
    <row r="18" spans="1:7" ht="20.25" hidden="1" customHeight="1" x14ac:dyDescent="0.3">
      <c r="A18" s="11"/>
      <c r="B18" s="10"/>
      <c r="C18" s="12"/>
      <c r="D18" s="17"/>
      <c r="E18" s="17"/>
      <c r="F18" s="76"/>
      <c r="G18" s="76"/>
    </row>
    <row r="19" spans="1:7" ht="20.25" hidden="1" customHeight="1" x14ac:dyDescent="0.3">
      <c r="A19" s="11"/>
      <c r="B19" s="10"/>
      <c r="C19" s="12"/>
      <c r="D19" s="17"/>
      <c r="E19" s="17"/>
      <c r="F19" s="76"/>
      <c r="G19" s="76"/>
    </row>
    <row r="20" spans="1:7" ht="20.25" hidden="1" customHeight="1" x14ac:dyDescent="0.3">
      <c r="A20" s="11"/>
      <c r="B20" s="10"/>
      <c r="C20" s="12"/>
      <c r="D20" s="17"/>
      <c r="E20" s="17"/>
      <c r="F20" s="76"/>
      <c r="G20" s="76"/>
    </row>
    <row r="21" spans="1:7" ht="20.25" hidden="1" customHeight="1" x14ac:dyDescent="0.3">
      <c r="A21" s="11"/>
      <c r="B21" s="10"/>
      <c r="C21" s="12"/>
      <c r="D21" s="17"/>
      <c r="E21" s="17"/>
      <c r="F21" s="76"/>
      <c r="G21" s="76"/>
    </row>
    <row r="22" spans="1:7" ht="20.25" hidden="1" customHeight="1" x14ac:dyDescent="0.3">
      <c r="A22" s="4"/>
      <c r="B22" s="4"/>
      <c r="C22" s="17"/>
      <c r="D22" s="17"/>
      <c r="E22" s="17"/>
      <c r="F22" s="76"/>
      <c r="G22" s="76"/>
    </row>
    <row r="23" spans="1:7" s="9" customFormat="1" ht="409.6" hidden="1" customHeight="1" x14ac:dyDescent="0.25">
      <c r="A23" s="7" t="s">
        <v>62</v>
      </c>
      <c r="B23" s="7" t="s">
        <v>192</v>
      </c>
      <c r="C23" s="8">
        <f>SUBTOTAL(9,C24:C38)</f>
        <v>102216.52</v>
      </c>
      <c r="D23" s="8">
        <f>SUBTOTAL(9,D24:D38)</f>
        <v>115000</v>
      </c>
      <c r="E23" s="8">
        <f>SUBTOTAL(9,E24:E38)</f>
        <v>128000</v>
      </c>
      <c r="F23" s="77">
        <f>SUBTOTAL(9,F24:F38)</f>
        <v>135000</v>
      </c>
      <c r="G23" s="77">
        <f>SUBTOTAL(9,G24:G38)</f>
        <v>142000</v>
      </c>
    </row>
    <row r="24" spans="1:7" s="9" customFormat="1" ht="20.25" hidden="1" customHeight="1" x14ac:dyDescent="0.25">
      <c r="A24" s="10"/>
      <c r="B24" s="11"/>
      <c r="C24" s="12"/>
      <c r="D24" s="12"/>
      <c r="E24" s="12"/>
      <c r="F24" s="78"/>
      <c r="G24" s="78"/>
    </row>
    <row r="25" spans="1:7" s="15" customFormat="1" ht="409.6" hidden="1" customHeight="1" x14ac:dyDescent="0.25">
      <c r="A25" s="13" t="s">
        <v>62</v>
      </c>
      <c r="B25" s="13" t="s">
        <v>192</v>
      </c>
      <c r="C25" s="14">
        <f>SUBTOTAL(9,C26:C37)</f>
        <v>102216.52</v>
      </c>
      <c r="D25" s="14">
        <f>SUBTOTAL(9,D26:D37)</f>
        <v>115000</v>
      </c>
      <c r="E25" s="14">
        <f>SUBTOTAL(9,E26:E37)</f>
        <v>128000</v>
      </c>
      <c r="F25" s="71">
        <f>SUBTOTAL(9,F26:F37)</f>
        <v>135000</v>
      </c>
      <c r="G25" s="71">
        <f>SUBTOTAL(9,G26:G37)</f>
        <v>142000</v>
      </c>
    </row>
    <row r="26" spans="1:7" ht="20.25" hidden="1" customHeight="1" x14ac:dyDescent="0.3">
      <c r="A26" s="16"/>
      <c r="B26" s="4"/>
      <c r="C26" s="17"/>
      <c r="D26" s="17"/>
      <c r="E26" s="17"/>
      <c r="F26" s="76"/>
      <c r="G26" s="76"/>
    </row>
    <row r="27" spans="1:7" ht="409.6" hidden="1" customHeight="1" x14ac:dyDescent="0.25">
      <c r="A27" s="18" t="s">
        <v>62</v>
      </c>
      <c r="B27" s="18" t="s">
        <v>192</v>
      </c>
      <c r="C27" s="19">
        <f>SUBTOTAL(9,C28:C36)</f>
        <v>102216.52</v>
      </c>
      <c r="D27" s="19">
        <f>SUBTOTAL(9,D28:D36)</f>
        <v>115000</v>
      </c>
      <c r="E27" s="19">
        <f>SUBTOTAL(9,E28:E36)</f>
        <v>128000</v>
      </c>
      <c r="F27" s="79">
        <f>SUBTOTAL(9,F28:F36)</f>
        <v>135000</v>
      </c>
      <c r="G27" s="79">
        <f>SUBTOTAL(9,G28:G36)</f>
        <v>142000</v>
      </c>
    </row>
    <row r="28" spans="1:7" ht="20.25" hidden="1" customHeight="1" x14ac:dyDescent="0.3">
      <c r="A28" s="16"/>
      <c r="B28" s="4"/>
      <c r="C28" s="17"/>
      <c r="D28" s="17"/>
      <c r="E28" s="17"/>
      <c r="F28" s="76"/>
      <c r="G28" s="76"/>
    </row>
    <row r="29" spans="1:7" s="22" customFormat="1" ht="409.6" hidden="1" customHeight="1" x14ac:dyDescent="0.2">
      <c r="A29" s="20" t="s">
        <v>62</v>
      </c>
      <c r="B29" s="20" t="s">
        <v>192</v>
      </c>
      <c r="C29" s="21">
        <f>SUBTOTAL(9,C30:C35)</f>
        <v>102216.52</v>
      </c>
      <c r="D29" s="21">
        <f>SUBTOTAL(9,D30:D35)</f>
        <v>115000</v>
      </c>
      <c r="E29" s="21">
        <f>SUBTOTAL(9,E30:E35)</f>
        <v>128000</v>
      </c>
      <c r="F29" s="80">
        <f>SUBTOTAL(9,F30:F35)</f>
        <v>135000</v>
      </c>
      <c r="G29" s="80">
        <f>SUBTOTAL(9,G30:G35)</f>
        <v>142000</v>
      </c>
    </row>
    <row r="30" spans="1:7" ht="20.25" hidden="1" customHeight="1" x14ac:dyDescent="0.3">
      <c r="A30" s="16"/>
      <c r="B30" s="4"/>
      <c r="C30" s="17"/>
      <c r="D30" s="17"/>
      <c r="E30" s="17"/>
      <c r="F30" s="76"/>
      <c r="G30" s="76"/>
    </row>
    <row r="31" spans="1:7" s="25" customFormat="1" ht="409.6" hidden="1" customHeight="1" x14ac:dyDescent="0.2">
      <c r="A31" s="23" t="s">
        <v>62</v>
      </c>
      <c r="B31" s="23" t="s">
        <v>192</v>
      </c>
      <c r="C31" s="24">
        <f>SUBTOTAL(9,C32:C34)</f>
        <v>102216.52</v>
      </c>
      <c r="D31" s="24">
        <f>SUBTOTAL(9,D32:D34)</f>
        <v>115000</v>
      </c>
      <c r="E31" s="24">
        <f>SUBTOTAL(9,E32:E34)</f>
        <v>128000</v>
      </c>
      <c r="F31" s="81">
        <f>SUBTOTAL(9,F32:F34)</f>
        <v>135000</v>
      </c>
      <c r="G31" s="81">
        <f>SUBTOTAL(9,G32:G34)</f>
        <v>142000</v>
      </c>
    </row>
    <row r="32" spans="1:7" ht="20.25" hidden="1" customHeight="1" x14ac:dyDescent="0.3">
      <c r="A32" s="16"/>
      <c r="B32" s="4"/>
      <c r="C32" s="17"/>
      <c r="D32" s="17"/>
      <c r="E32" s="17"/>
      <c r="F32" s="76"/>
      <c r="G32" s="76"/>
    </row>
    <row r="33" spans="1:7" s="25" customFormat="1" ht="15" customHeight="1" x14ac:dyDescent="0.2">
      <c r="A33" s="26" t="s">
        <v>62</v>
      </c>
      <c r="B33" s="26" t="s">
        <v>192</v>
      </c>
      <c r="C33" s="27">
        <v>102216.52</v>
      </c>
      <c r="D33" s="27">
        <v>115000</v>
      </c>
      <c r="E33" s="27">
        <v>128000</v>
      </c>
      <c r="F33" s="28">
        <v>135000</v>
      </c>
      <c r="G33" s="28">
        <v>142000</v>
      </c>
    </row>
    <row r="34" spans="1:7" ht="20.25" hidden="1" customHeight="1" x14ac:dyDescent="0.3">
      <c r="A34" s="11"/>
      <c r="B34" s="10"/>
      <c r="C34" s="12"/>
      <c r="D34" s="17"/>
      <c r="E34" s="17"/>
      <c r="F34" s="76"/>
      <c r="G34" s="76"/>
    </row>
    <row r="35" spans="1:7" ht="20.25" hidden="1" customHeight="1" x14ac:dyDescent="0.3">
      <c r="A35" s="11"/>
      <c r="B35" s="10"/>
      <c r="C35" s="12"/>
      <c r="D35" s="17"/>
      <c r="E35" s="17"/>
      <c r="F35" s="76"/>
      <c r="G35" s="76"/>
    </row>
    <row r="36" spans="1:7" ht="20.25" hidden="1" customHeight="1" x14ac:dyDescent="0.3">
      <c r="A36" s="11"/>
      <c r="B36" s="10"/>
      <c r="C36" s="12"/>
      <c r="D36" s="17"/>
      <c r="E36" s="17"/>
      <c r="F36" s="76"/>
      <c r="G36" s="76"/>
    </row>
    <row r="37" spans="1:7" ht="20.25" hidden="1" customHeight="1" x14ac:dyDescent="0.3">
      <c r="A37" s="11"/>
      <c r="B37" s="10"/>
      <c r="C37" s="12"/>
      <c r="D37" s="17"/>
      <c r="E37" s="17"/>
      <c r="F37" s="76"/>
      <c r="G37" s="76"/>
    </row>
    <row r="38" spans="1:7" ht="20.25" hidden="1" customHeight="1" x14ac:dyDescent="0.3">
      <c r="A38" s="4"/>
      <c r="B38" s="4"/>
      <c r="C38" s="17"/>
      <c r="D38" s="17"/>
      <c r="E38" s="17"/>
      <c r="F38" s="76"/>
      <c r="G38" s="76"/>
    </row>
    <row r="39" spans="1:7" s="9" customFormat="1" ht="409.6" hidden="1" customHeight="1" x14ac:dyDescent="0.25">
      <c r="A39" s="7" t="s">
        <v>193</v>
      </c>
      <c r="B39" s="7" t="s">
        <v>194</v>
      </c>
      <c r="C39" s="8">
        <f>SUBTOTAL(9,C40:C54)</f>
        <v>336921.45</v>
      </c>
      <c r="D39" s="8">
        <f>SUBTOTAL(9,D40:D54)</f>
        <v>352017</v>
      </c>
      <c r="E39" s="8">
        <f>SUBTOTAL(9,E40:E54)</f>
        <v>372000</v>
      </c>
      <c r="F39" s="77">
        <f>SUBTOTAL(9,F40:F54)</f>
        <v>377000</v>
      </c>
      <c r="G39" s="77">
        <f>SUBTOTAL(9,G40:G54)</f>
        <v>382000</v>
      </c>
    </row>
    <row r="40" spans="1:7" s="9" customFormat="1" ht="20.25" hidden="1" customHeight="1" x14ac:dyDescent="0.25">
      <c r="A40" s="10"/>
      <c r="B40" s="11"/>
      <c r="C40" s="12"/>
      <c r="D40" s="12"/>
      <c r="E40" s="12"/>
      <c r="F40" s="78"/>
      <c r="G40" s="78"/>
    </row>
    <row r="41" spans="1:7" s="15" customFormat="1" ht="409.6" hidden="1" customHeight="1" x14ac:dyDescent="0.25">
      <c r="A41" s="13" t="s">
        <v>193</v>
      </c>
      <c r="B41" s="13" t="s">
        <v>194</v>
      </c>
      <c r="C41" s="14">
        <f>SUBTOTAL(9,C42:C53)</f>
        <v>336921.45</v>
      </c>
      <c r="D41" s="14">
        <f>SUBTOTAL(9,D42:D53)</f>
        <v>352017</v>
      </c>
      <c r="E41" s="14">
        <f>SUBTOTAL(9,E42:E53)</f>
        <v>372000</v>
      </c>
      <c r="F41" s="71">
        <f>SUBTOTAL(9,F42:F53)</f>
        <v>377000</v>
      </c>
      <c r="G41" s="71">
        <f>SUBTOTAL(9,G42:G53)</f>
        <v>382000</v>
      </c>
    </row>
    <row r="42" spans="1:7" ht="20.25" hidden="1" customHeight="1" x14ac:dyDescent="0.3">
      <c r="A42" s="16"/>
      <c r="B42" s="4"/>
      <c r="C42" s="17"/>
      <c r="D42" s="17"/>
      <c r="E42" s="17"/>
      <c r="F42" s="76"/>
      <c r="G42" s="76"/>
    </row>
    <row r="43" spans="1:7" ht="409.6" hidden="1" customHeight="1" x14ac:dyDescent="0.25">
      <c r="A43" s="18" t="s">
        <v>193</v>
      </c>
      <c r="B43" s="18" t="s">
        <v>194</v>
      </c>
      <c r="C43" s="19">
        <f>SUBTOTAL(9,C44:C52)</f>
        <v>336921.45</v>
      </c>
      <c r="D43" s="19">
        <f>SUBTOTAL(9,D44:D52)</f>
        <v>352017</v>
      </c>
      <c r="E43" s="19">
        <f>SUBTOTAL(9,E44:E52)</f>
        <v>372000</v>
      </c>
      <c r="F43" s="79">
        <f>SUBTOTAL(9,F44:F52)</f>
        <v>377000</v>
      </c>
      <c r="G43" s="79">
        <f>SUBTOTAL(9,G44:G52)</f>
        <v>382000</v>
      </c>
    </row>
    <row r="44" spans="1:7" ht="20.25" hidden="1" customHeight="1" x14ac:dyDescent="0.3">
      <c r="A44" s="16"/>
      <c r="B44" s="4"/>
      <c r="C44" s="17"/>
      <c r="D44" s="17"/>
      <c r="E44" s="17"/>
      <c r="F44" s="76"/>
      <c r="G44" s="76"/>
    </row>
    <row r="45" spans="1:7" s="22" customFormat="1" ht="409.6" hidden="1" customHeight="1" x14ac:dyDescent="0.2">
      <c r="A45" s="20" t="s">
        <v>193</v>
      </c>
      <c r="B45" s="20" t="s">
        <v>194</v>
      </c>
      <c r="C45" s="21">
        <f>SUBTOTAL(9,C46:C51)</f>
        <v>336921.45</v>
      </c>
      <c r="D45" s="21">
        <f>SUBTOTAL(9,D46:D51)</f>
        <v>352017</v>
      </c>
      <c r="E45" s="21">
        <f>SUBTOTAL(9,E46:E51)</f>
        <v>372000</v>
      </c>
      <c r="F45" s="80">
        <f>SUBTOTAL(9,F46:F51)</f>
        <v>377000</v>
      </c>
      <c r="G45" s="80">
        <f>SUBTOTAL(9,G46:G51)</f>
        <v>382000</v>
      </c>
    </row>
    <row r="46" spans="1:7" ht="20.25" hidden="1" customHeight="1" x14ac:dyDescent="0.3">
      <c r="A46" s="16"/>
      <c r="B46" s="4"/>
      <c r="C46" s="17"/>
      <c r="D46" s="17"/>
      <c r="E46" s="17"/>
      <c r="F46" s="76"/>
      <c r="G46" s="76"/>
    </row>
    <row r="47" spans="1:7" s="25" customFormat="1" ht="409.6" hidden="1" customHeight="1" x14ac:dyDescent="0.2">
      <c r="A47" s="23" t="s">
        <v>193</v>
      </c>
      <c r="B47" s="23" t="s">
        <v>194</v>
      </c>
      <c r="C47" s="24">
        <f>SUBTOTAL(9,C48:C50)</f>
        <v>336921.45</v>
      </c>
      <c r="D47" s="24">
        <f>SUBTOTAL(9,D48:D50)</f>
        <v>352017</v>
      </c>
      <c r="E47" s="24">
        <f>SUBTOTAL(9,E48:E50)</f>
        <v>372000</v>
      </c>
      <c r="F47" s="81">
        <f>SUBTOTAL(9,F48:F50)</f>
        <v>377000</v>
      </c>
      <c r="G47" s="81">
        <f>SUBTOTAL(9,G48:G50)</f>
        <v>382000</v>
      </c>
    </row>
    <row r="48" spans="1:7" ht="20.25" hidden="1" customHeight="1" x14ac:dyDescent="0.3">
      <c r="A48" s="16"/>
      <c r="B48" s="4"/>
      <c r="C48" s="17"/>
      <c r="D48" s="17"/>
      <c r="E48" s="17"/>
      <c r="F48" s="76"/>
      <c r="G48" s="76"/>
    </row>
    <row r="49" spans="1:7" s="25" customFormat="1" ht="15" customHeight="1" x14ac:dyDescent="0.2">
      <c r="A49" s="26" t="s">
        <v>193</v>
      </c>
      <c r="B49" s="26" t="s">
        <v>194</v>
      </c>
      <c r="C49" s="27">
        <v>336921.45</v>
      </c>
      <c r="D49" s="27">
        <v>352017</v>
      </c>
      <c r="E49" s="27">
        <v>372000</v>
      </c>
      <c r="F49" s="28">
        <v>377000</v>
      </c>
      <c r="G49" s="28">
        <v>382000</v>
      </c>
    </row>
    <row r="50" spans="1:7" ht="20.25" hidden="1" customHeight="1" x14ac:dyDescent="0.3">
      <c r="A50" s="11"/>
      <c r="B50" s="10"/>
      <c r="C50" s="12"/>
      <c r="D50" s="17"/>
      <c r="E50" s="17"/>
      <c r="F50" s="76"/>
      <c r="G50" s="76"/>
    </row>
    <row r="51" spans="1:7" ht="20.25" hidden="1" customHeight="1" x14ac:dyDescent="0.3">
      <c r="A51" s="11"/>
      <c r="B51" s="10"/>
      <c r="C51" s="12"/>
      <c r="D51" s="17"/>
      <c r="E51" s="17"/>
      <c r="F51" s="76"/>
      <c r="G51" s="76"/>
    </row>
    <row r="52" spans="1:7" ht="20.25" hidden="1" customHeight="1" x14ac:dyDescent="0.3">
      <c r="A52" s="11"/>
      <c r="B52" s="10"/>
      <c r="C52" s="12"/>
      <c r="D52" s="17"/>
      <c r="E52" s="17"/>
      <c r="F52" s="76"/>
      <c r="G52" s="76"/>
    </row>
    <row r="53" spans="1:7" ht="20.25" hidden="1" customHeight="1" x14ac:dyDescent="0.3">
      <c r="A53" s="11"/>
      <c r="B53" s="10"/>
      <c r="C53" s="12"/>
      <c r="D53" s="17"/>
      <c r="E53" s="17"/>
      <c r="F53" s="76"/>
      <c r="G53" s="76"/>
    </row>
    <row r="54" spans="1:7" ht="20.25" hidden="1" customHeight="1" x14ac:dyDescent="0.3">
      <c r="A54" s="4"/>
      <c r="B54" s="4"/>
      <c r="C54" s="17"/>
      <c r="D54" s="17"/>
      <c r="E54" s="17"/>
      <c r="F54" s="76"/>
      <c r="G54" s="76"/>
    </row>
    <row r="55" spans="1:7" s="9" customFormat="1" ht="409.6" hidden="1" customHeight="1" x14ac:dyDescent="0.25">
      <c r="A55" s="7" t="s">
        <v>195</v>
      </c>
      <c r="B55" s="7" t="s">
        <v>196</v>
      </c>
      <c r="C55" s="8">
        <f>SUBTOTAL(9,C56:C70)</f>
        <v>25308.560000000001</v>
      </c>
      <c r="D55" s="8">
        <f>SUBTOTAL(9,D56:D70)</f>
        <v>104135</v>
      </c>
      <c r="E55" s="8">
        <f>SUBTOTAL(9,E56:E70)</f>
        <v>0</v>
      </c>
      <c r="F55" s="77">
        <f>SUBTOTAL(9,F56:F70)</f>
        <v>0</v>
      </c>
      <c r="G55" s="77">
        <f>SUBTOTAL(9,G56:G70)</f>
        <v>0</v>
      </c>
    </row>
    <row r="56" spans="1:7" s="9" customFormat="1" ht="20.25" hidden="1" customHeight="1" x14ac:dyDescent="0.25">
      <c r="A56" s="10"/>
      <c r="B56" s="11"/>
      <c r="C56" s="12"/>
      <c r="D56" s="12"/>
      <c r="E56" s="12"/>
      <c r="F56" s="78"/>
      <c r="G56" s="78"/>
    </row>
    <row r="57" spans="1:7" s="15" customFormat="1" ht="409.6" hidden="1" customHeight="1" x14ac:dyDescent="0.25">
      <c r="A57" s="13" t="s">
        <v>195</v>
      </c>
      <c r="B57" s="13" t="s">
        <v>196</v>
      </c>
      <c r="C57" s="14">
        <f>SUBTOTAL(9,C58:C69)</f>
        <v>25308.560000000001</v>
      </c>
      <c r="D57" s="14">
        <f>SUBTOTAL(9,D58:D69)</f>
        <v>104135</v>
      </c>
      <c r="E57" s="14">
        <f>SUBTOTAL(9,E58:E69)</f>
        <v>0</v>
      </c>
      <c r="F57" s="71">
        <f>SUBTOTAL(9,F58:F69)</f>
        <v>0</v>
      </c>
      <c r="G57" s="71">
        <f>SUBTOTAL(9,G58:G69)</f>
        <v>0</v>
      </c>
    </row>
    <row r="58" spans="1:7" ht="20.25" hidden="1" customHeight="1" x14ac:dyDescent="0.3">
      <c r="A58" s="16"/>
      <c r="B58" s="4"/>
      <c r="C58" s="17"/>
      <c r="D58" s="17"/>
      <c r="E58" s="17"/>
      <c r="F58" s="76"/>
      <c r="G58" s="76"/>
    </row>
    <row r="59" spans="1:7" ht="409.6" hidden="1" customHeight="1" x14ac:dyDescent="0.25">
      <c r="A59" s="18" t="s">
        <v>195</v>
      </c>
      <c r="B59" s="18" t="s">
        <v>196</v>
      </c>
      <c r="C59" s="19">
        <f>SUBTOTAL(9,C60:C68)</f>
        <v>25308.560000000001</v>
      </c>
      <c r="D59" s="19">
        <f>SUBTOTAL(9,D60:D68)</f>
        <v>104135</v>
      </c>
      <c r="E59" s="19">
        <f>SUBTOTAL(9,E60:E68)</f>
        <v>0</v>
      </c>
      <c r="F59" s="79">
        <f>SUBTOTAL(9,F60:F68)</f>
        <v>0</v>
      </c>
      <c r="G59" s="79">
        <f>SUBTOTAL(9,G60:G68)</f>
        <v>0</v>
      </c>
    </row>
    <row r="60" spans="1:7" ht="20.25" hidden="1" customHeight="1" x14ac:dyDescent="0.3">
      <c r="A60" s="16"/>
      <c r="B60" s="4"/>
      <c r="C60" s="17"/>
      <c r="D60" s="17"/>
      <c r="E60" s="17"/>
      <c r="F60" s="76"/>
      <c r="G60" s="76"/>
    </row>
    <row r="61" spans="1:7" s="22" customFormat="1" ht="409.6" hidden="1" customHeight="1" x14ac:dyDescent="0.2">
      <c r="A61" s="20" t="s">
        <v>195</v>
      </c>
      <c r="B61" s="20" t="s">
        <v>196</v>
      </c>
      <c r="C61" s="21">
        <f>SUBTOTAL(9,C62:C67)</f>
        <v>25308.560000000001</v>
      </c>
      <c r="D61" s="21">
        <f>SUBTOTAL(9,D62:D67)</f>
        <v>104135</v>
      </c>
      <c r="E61" s="21">
        <f>SUBTOTAL(9,E62:E67)</f>
        <v>0</v>
      </c>
      <c r="F61" s="80">
        <f>SUBTOTAL(9,F62:F67)</f>
        <v>0</v>
      </c>
      <c r="G61" s="80">
        <f>SUBTOTAL(9,G62:G67)</f>
        <v>0</v>
      </c>
    </row>
    <row r="62" spans="1:7" ht="20.25" hidden="1" customHeight="1" x14ac:dyDescent="0.3">
      <c r="A62" s="16"/>
      <c r="B62" s="4"/>
      <c r="C62" s="17"/>
      <c r="D62" s="17"/>
      <c r="E62" s="17"/>
      <c r="F62" s="76"/>
      <c r="G62" s="76"/>
    </row>
    <row r="63" spans="1:7" s="25" customFormat="1" ht="409.6" hidden="1" customHeight="1" x14ac:dyDescent="0.2">
      <c r="A63" s="23" t="s">
        <v>195</v>
      </c>
      <c r="B63" s="23" t="s">
        <v>196</v>
      </c>
      <c r="C63" s="24">
        <f>SUBTOTAL(9,C64:C66)</f>
        <v>25308.560000000001</v>
      </c>
      <c r="D63" s="24">
        <f>SUBTOTAL(9,D64:D66)</f>
        <v>104135</v>
      </c>
      <c r="E63" s="24">
        <f>SUBTOTAL(9,E64:E66)</f>
        <v>0</v>
      </c>
      <c r="F63" s="81">
        <f>SUBTOTAL(9,F64:F66)</f>
        <v>0</v>
      </c>
      <c r="G63" s="81">
        <f>SUBTOTAL(9,G64:G66)</f>
        <v>0</v>
      </c>
    </row>
    <row r="64" spans="1:7" ht="20.25" hidden="1" customHeight="1" x14ac:dyDescent="0.3">
      <c r="A64" s="16"/>
      <c r="B64" s="4"/>
      <c r="C64" s="17"/>
      <c r="D64" s="17"/>
      <c r="E64" s="17"/>
      <c r="F64" s="76"/>
      <c r="G64" s="76"/>
    </row>
    <row r="65" spans="1:7" s="25" customFormat="1" ht="15" customHeight="1" x14ac:dyDescent="0.2">
      <c r="A65" s="26" t="s">
        <v>195</v>
      </c>
      <c r="B65" s="26" t="s">
        <v>196</v>
      </c>
      <c r="C65" s="27">
        <v>25308.560000000001</v>
      </c>
      <c r="D65" s="27">
        <v>104135</v>
      </c>
      <c r="E65" s="27">
        <v>0</v>
      </c>
      <c r="F65" s="28">
        <v>0</v>
      </c>
      <c r="G65" s="28">
        <v>0</v>
      </c>
    </row>
    <row r="66" spans="1:7" ht="20.25" hidden="1" customHeight="1" x14ac:dyDescent="0.3">
      <c r="A66" s="11"/>
      <c r="B66" s="10"/>
      <c r="C66" s="12"/>
      <c r="D66" s="17"/>
      <c r="E66" s="17"/>
      <c r="F66" s="76"/>
      <c r="G66" s="76"/>
    </row>
    <row r="67" spans="1:7" ht="20.25" hidden="1" customHeight="1" x14ac:dyDescent="0.3">
      <c r="A67" s="11"/>
      <c r="B67" s="10"/>
      <c r="C67" s="12"/>
      <c r="D67" s="17"/>
      <c r="E67" s="17"/>
      <c r="F67" s="76"/>
      <c r="G67" s="76"/>
    </row>
    <row r="68" spans="1:7" ht="20.25" hidden="1" customHeight="1" x14ac:dyDescent="0.3">
      <c r="A68" s="11"/>
      <c r="B68" s="10"/>
      <c r="C68" s="12"/>
      <c r="D68" s="17"/>
      <c r="E68" s="17"/>
      <c r="F68" s="76"/>
      <c r="G68" s="76"/>
    </row>
    <row r="69" spans="1:7" ht="20.25" hidden="1" customHeight="1" x14ac:dyDescent="0.3">
      <c r="A69" s="11"/>
      <c r="B69" s="10"/>
      <c r="C69" s="12"/>
      <c r="D69" s="17"/>
      <c r="E69" s="17"/>
      <c r="F69" s="76"/>
      <c r="G69" s="76"/>
    </row>
    <row r="70" spans="1:7" ht="20.25" hidden="1" customHeight="1" x14ac:dyDescent="0.3">
      <c r="A70" s="4"/>
      <c r="B70" s="4"/>
      <c r="C70" s="17"/>
      <c r="D70" s="17"/>
      <c r="E70" s="17"/>
      <c r="F70" s="76"/>
      <c r="G70" s="76"/>
    </row>
    <row r="71" spans="1:7" ht="20.25" hidden="1" customHeight="1" x14ac:dyDescent="0.3">
      <c r="A71" s="4"/>
      <c r="B71" s="4"/>
      <c r="C71" s="17"/>
      <c r="D71" s="17"/>
      <c r="E71" s="17"/>
      <c r="F71" s="76"/>
      <c r="G71" s="76"/>
    </row>
    <row r="72" spans="1:7" ht="16.149999999999999" customHeight="1" x14ac:dyDescent="0.25">
      <c r="A72" s="26">
        <v>61</v>
      </c>
      <c r="B72" s="26" t="s">
        <v>197</v>
      </c>
      <c r="C72" s="27">
        <v>6001.8</v>
      </c>
      <c r="D72" s="27">
        <v>0</v>
      </c>
      <c r="E72" s="27">
        <v>0</v>
      </c>
      <c r="F72" s="28">
        <v>0</v>
      </c>
      <c r="G72" s="28">
        <v>0</v>
      </c>
    </row>
    <row r="73" spans="1:7" ht="16.899999999999999" customHeight="1" x14ac:dyDescent="0.25">
      <c r="A73" s="26">
        <v>71</v>
      </c>
      <c r="B73" s="26" t="s">
        <v>198</v>
      </c>
      <c r="C73" s="27">
        <v>13244.85</v>
      </c>
      <c r="D73" s="27">
        <v>0</v>
      </c>
      <c r="E73" s="27">
        <v>0</v>
      </c>
      <c r="F73" s="28">
        <v>0</v>
      </c>
      <c r="G73" s="28">
        <v>0</v>
      </c>
    </row>
    <row r="74" spans="1:7" ht="20.25" customHeight="1" x14ac:dyDescent="0.25">
      <c r="A74" s="7" t="s">
        <v>59</v>
      </c>
      <c r="B74" s="30"/>
      <c r="C74" s="8">
        <f>C17+C33+C49+H17+C65+C72+C73</f>
        <v>1160270.7800000003</v>
      </c>
      <c r="D74" s="8">
        <f>SUBTOTAL(9,D17:D71)</f>
        <v>1790021</v>
      </c>
      <c r="E74" s="8">
        <f>SUBTOTAL(9,E17:E71)</f>
        <v>2104620</v>
      </c>
      <c r="F74" s="8">
        <f>SUBTOTAL(9,F17:F71)</f>
        <v>2180438</v>
      </c>
      <c r="G74" s="8">
        <f>SUBTOTAL(9,G17:G71)</f>
        <v>2202338.88</v>
      </c>
    </row>
    <row r="75" spans="1:7" x14ac:dyDescent="0.25">
      <c r="B75" s="31"/>
      <c r="C75" s="32"/>
      <c r="D75" s="32"/>
      <c r="E75" s="32"/>
      <c r="F75" s="32"/>
      <c r="G75" s="32"/>
    </row>
    <row r="76" spans="1:7" ht="63.75" customHeight="1" x14ac:dyDescent="0.25">
      <c r="A76" s="33" t="str">
        <f>A6</f>
        <v>Brojčana oznaka i naziv</v>
      </c>
      <c r="B76" s="34"/>
      <c r="C76" s="6" t="str">
        <f>C6</f>
        <v>Izvršenje 2023.</v>
      </c>
      <c r="D76" s="6" t="str">
        <f>D6</f>
        <v xml:space="preserve">Plan 2024. </v>
      </c>
      <c r="E76" s="6" t="str">
        <f>E6</f>
        <v>Plan za 2025.</v>
      </c>
      <c r="F76" s="6" t="str">
        <f>F6</f>
        <v>Projekcija za 2026.</v>
      </c>
      <c r="G76" s="6" t="str">
        <f>G6</f>
        <v>Projekcija za 2027.</v>
      </c>
    </row>
    <row r="77" spans="1:7" s="9" customFormat="1" ht="409.6" hidden="1" customHeight="1" x14ac:dyDescent="0.25">
      <c r="A77" s="7" t="s">
        <v>190</v>
      </c>
      <c r="B77" s="35" t="s">
        <v>191</v>
      </c>
      <c r="C77" s="8">
        <f>SUBTOTAL(9,C78:C101)</f>
        <v>676577.6</v>
      </c>
      <c r="D77" s="8">
        <f>SUBTOTAL(9,D78:D101)</f>
        <v>1218869</v>
      </c>
      <c r="E77" s="8">
        <f>SUBTOTAL(9,E78:E101)</f>
        <v>1604620</v>
      </c>
      <c r="F77" s="8">
        <f>SUBTOTAL(9,F78:F101)</f>
        <v>1668438</v>
      </c>
      <c r="G77" s="8">
        <f>SUBTOTAL(9,G78:G101)</f>
        <v>1678338.88</v>
      </c>
    </row>
    <row r="78" spans="1:7" ht="30" hidden="1" customHeight="1" x14ac:dyDescent="0.3">
      <c r="A78" s="16"/>
      <c r="B78" s="5"/>
      <c r="C78" s="17"/>
      <c r="D78" s="17"/>
      <c r="E78" s="36"/>
      <c r="F78" s="36"/>
      <c r="G78" s="36"/>
    </row>
    <row r="79" spans="1:7" s="9" customFormat="1" ht="409.6" hidden="1" customHeight="1" x14ac:dyDescent="0.25">
      <c r="A79" s="13" t="s">
        <v>190</v>
      </c>
      <c r="B79" s="37" t="s">
        <v>191</v>
      </c>
      <c r="C79" s="14">
        <f>SUBTOTAL(9,C80:C100)</f>
        <v>676577.6</v>
      </c>
      <c r="D79" s="14">
        <f>SUBTOTAL(9,D80:D100)</f>
        <v>1218869</v>
      </c>
      <c r="E79" s="14">
        <f>SUBTOTAL(9,E80:E100)</f>
        <v>1604620</v>
      </c>
      <c r="F79" s="14">
        <f>SUBTOTAL(9,F80:F100)</f>
        <v>1668438</v>
      </c>
      <c r="G79" s="14">
        <f>SUBTOTAL(9,G80:G100)</f>
        <v>1678338.88</v>
      </c>
    </row>
    <row r="80" spans="1:7" ht="30" hidden="1" customHeight="1" x14ac:dyDescent="0.25">
      <c r="A80" s="38"/>
      <c r="B80" s="1"/>
      <c r="C80" s="39"/>
      <c r="D80" s="39"/>
      <c r="E80" s="36"/>
      <c r="F80" s="36"/>
      <c r="G80" s="36"/>
    </row>
    <row r="81" spans="1:7" s="9" customFormat="1" ht="409.6" hidden="1" customHeight="1" x14ac:dyDescent="0.25">
      <c r="A81" s="40" t="s">
        <v>190</v>
      </c>
      <c r="B81" s="41" t="s">
        <v>191</v>
      </c>
      <c r="C81" s="42">
        <f>SUBTOTAL(9,C82:C99)</f>
        <v>676577.6</v>
      </c>
      <c r="D81" s="42">
        <f>SUBTOTAL(9,D82:D99)</f>
        <v>1218869</v>
      </c>
      <c r="E81" s="42">
        <f>SUBTOTAL(9,E82:E99)</f>
        <v>1604620</v>
      </c>
      <c r="F81" s="42">
        <f>SUBTOTAL(9,F82:F99)</f>
        <v>1668438</v>
      </c>
      <c r="G81" s="42">
        <f>SUBTOTAL(9,G82:G99)</f>
        <v>1678338.88</v>
      </c>
    </row>
    <row r="82" spans="1:7" ht="30" hidden="1" customHeight="1" x14ac:dyDescent="0.25">
      <c r="A82" s="38"/>
      <c r="B82" s="31"/>
      <c r="C82" s="32"/>
      <c r="D82" s="12"/>
      <c r="E82" s="36"/>
      <c r="F82" s="36"/>
      <c r="G82" s="36"/>
    </row>
    <row r="83" spans="1:7" ht="409.6" hidden="1" customHeight="1" x14ac:dyDescent="0.25">
      <c r="A83" s="43" t="s">
        <v>190</v>
      </c>
      <c r="B83" s="44" t="s">
        <v>191</v>
      </c>
      <c r="C83" s="45">
        <f>SUBTOTAL(9,C84:C98)</f>
        <v>676577.6</v>
      </c>
      <c r="D83" s="45">
        <f>SUBTOTAL(9,D84:D98)</f>
        <v>1218869</v>
      </c>
      <c r="E83" s="45">
        <f>SUBTOTAL(9,E84:E98)</f>
        <v>1604620</v>
      </c>
      <c r="F83" s="45">
        <f>SUBTOTAL(9,F84:F98)</f>
        <v>1668438</v>
      </c>
      <c r="G83" s="45">
        <f>SUBTOTAL(9,G84:G98)</f>
        <v>1678338.88</v>
      </c>
    </row>
    <row r="84" spans="1:7" ht="30" hidden="1" customHeight="1" x14ac:dyDescent="0.25">
      <c r="A84" s="38"/>
      <c r="B84" s="31"/>
      <c r="C84" s="32"/>
      <c r="D84" s="46"/>
      <c r="E84" s="36"/>
      <c r="F84" s="36"/>
      <c r="G84" s="36"/>
    </row>
    <row r="85" spans="1:7" ht="409.6" hidden="1" customHeight="1" x14ac:dyDescent="0.25">
      <c r="A85" s="47" t="s">
        <v>190</v>
      </c>
      <c r="B85" s="48" t="s">
        <v>191</v>
      </c>
      <c r="C85" s="49">
        <f>SUBTOTAL(9,C86:C97)</f>
        <v>676577.6</v>
      </c>
      <c r="D85" s="49">
        <f>SUBTOTAL(9,D86:D97)</f>
        <v>1218869</v>
      </c>
      <c r="E85" s="49">
        <f>SUBTOTAL(9,E86:E97)</f>
        <v>1604620</v>
      </c>
      <c r="F85" s="49">
        <f>SUBTOTAL(9,F86:F97)</f>
        <v>1668438</v>
      </c>
      <c r="G85" s="49">
        <f>SUBTOTAL(9,G86:G97)</f>
        <v>1678338.88</v>
      </c>
    </row>
    <row r="86" spans="1:7" ht="30" hidden="1" customHeight="1" x14ac:dyDescent="0.25">
      <c r="A86" s="38"/>
      <c r="B86" s="31"/>
      <c r="C86" s="32"/>
      <c r="D86" s="50"/>
      <c r="E86" s="36"/>
      <c r="F86" s="36"/>
      <c r="G86" s="36"/>
    </row>
    <row r="87" spans="1:7" ht="409.6" hidden="1" customHeight="1" x14ac:dyDescent="0.25">
      <c r="A87" s="51" t="s">
        <v>190</v>
      </c>
      <c r="B87" s="52" t="s">
        <v>191</v>
      </c>
      <c r="C87" s="53">
        <f>SUBTOTAL(9,C88:C96)</f>
        <v>676577.6</v>
      </c>
      <c r="D87" s="53">
        <f>SUBTOTAL(9,D88:D96)</f>
        <v>1218869</v>
      </c>
      <c r="E87" s="53">
        <f>SUBTOTAL(9,E88:E96)</f>
        <v>1604620</v>
      </c>
      <c r="F87" s="53">
        <f>SUBTOTAL(9,F88:F96)</f>
        <v>1668438</v>
      </c>
      <c r="G87" s="53">
        <f>SUBTOTAL(9,G88:G96)</f>
        <v>1678338.88</v>
      </c>
    </row>
    <row r="88" spans="1:7" ht="30" hidden="1" customHeight="1" x14ac:dyDescent="0.25">
      <c r="A88" s="38"/>
      <c r="B88" s="31"/>
      <c r="C88" s="32"/>
      <c r="D88" s="54"/>
      <c r="E88" s="36"/>
      <c r="F88" s="36"/>
      <c r="G88" s="36"/>
    </row>
    <row r="89" spans="1:7" ht="409.6" hidden="1" customHeight="1" x14ac:dyDescent="0.25">
      <c r="A89" s="55" t="s">
        <v>190</v>
      </c>
      <c r="B89" s="56" t="s">
        <v>191</v>
      </c>
      <c r="C89" s="57">
        <f>SUBTOTAL(9,C90:C95)</f>
        <v>676577.6</v>
      </c>
      <c r="D89" s="57">
        <f>SUBTOTAL(9,D90:D95)</f>
        <v>1218869</v>
      </c>
      <c r="E89" s="57">
        <f>SUBTOTAL(9,E90:E95)</f>
        <v>1604620</v>
      </c>
      <c r="F89" s="57">
        <f>SUBTOTAL(9,F90:F95)</f>
        <v>1668438</v>
      </c>
      <c r="G89" s="57">
        <f>SUBTOTAL(9,G90:G95)</f>
        <v>1678338.88</v>
      </c>
    </row>
    <row r="90" spans="1:7" ht="22.5" hidden="1" customHeight="1" x14ac:dyDescent="0.25">
      <c r="A90" s="38"/>
      <c r="B90" s="31"/>
      <c r="C90" s="32"/>
      <c r="D90" s="54"/>
      <c r="E90" s="54"/>
      <c r="F90" s="54"/>
      <c r="G90" s="54"/>
    </row>
    <row r="91" spans="1:7" ht="409.6" hidden="1" customHeight="1" x14ac:dyDescent="0.25">
      <c r="A91" s="58" t="s">
        <v>190</v>
      </c>
      <c r="B91" s="59" t="s">
        <v>191</v>
      </c>
      <c r="C91" s="54">
        <f>SUBTOTAL(9,C92:C94)</f>
        <v>676577.6</v>
      </c>
      <c r="D91" s="54">
        <f>SUBTOTAL(9,D92:D94)</f>
        <v>1218869</v>
      </c>
      <c r="E91" s="54">
        <f>SUBTOTAL(9,E92:E94)</f>
        <v>1604620</v>
      </c>
      <c r="F91" s="54">
        <f>SUBTOTAL(9,F92:F94)</f>
        <v>1668438</v>
      </c>
      <c r="G91" s="54">
        <f>SUBTOTAL(9,G92:G94)</f>
        <v>1678338.88</v>
      </c>
    </row>
    <row r="92" spans="1:7" ht="30" hidden="1" customHeight="1" x14ac:dyDescent="0.25">
      <c r="A92" s="38"/>
      <c r="B92" s="31"/>
      <c r="C92" s="32"/>
      <c r="D92" s="60"/>
      <c r="E92" s="36"/>
      <c r="F92" s="36"/>
      <c r="G92" s="36"/>
    </row>
    <row r="93" spans="1:7" ht="15" customHeight="1" x14ac:dyDescent="0.25">
      <c r="A93" s="26" t="s">
        <v>190</v>
      </c>
      <c r="B93" s="61" t="s">
        <v>191</v>
      </c>
      <c r="C93" s="27">
        <v>676577.6</v>
      </c>
      <c r="D93" s="27">
        <v>1218869</v>
      </c>
      <c r="E93" s="27">
        <v>1604620</v>
      </c>
      <c r="F93" s="28">
        <v>1668438</v>
      </c>
      <c r="G93" s="28">
        <v>1678338.88</v>
      </c>
    </row>
    <row r="94" spans="1:7" hidden="1" x14ac:dyDescent="0.25">
      <c r="A94" s="31"/>
      <c r="B94" s="31"/>
      <c r="C94" s="32"/>
      <c r="D94" s="27"/>
      <c r="E94" s="27"/>
      <c r="F94" s="28"/>
      <c r="G94" s="28"/>
    </row>
    <row r="95" spans="1:7" hidden="1" x14ac:dyDescent="0.25">
      <c r="A95" s="31"/>
      <c r="B95" s="31"/>
      <c r="C95" s="32"/>
      <c r="D95" s="32"/>
      <c r="E95" s="36"/>
      <c r="F95" s="63"/>
      <c r="G95" s="63"/>
    </row>
    <row r="96" spans="1:7" ht="20.100000000000001" hidden="1" customHeight="1" x14ac:dyDescent="0.25">
      <c r="A96" s="31"/>
      <c r="B96" s="31"/>
      <c r="C96" s="32"/>
      <c r="D96" s="32"/>
      <c r="E96" s="36"/>
      <c r="F96" s="63"/>
      <c r="G96" s="63"/>
    </row>
    <row r="97" spans="1:7" ht="20.100000000000001" hidden="1" customHeight="1" x14ac:dyDescent="0.25">
      <c r="A97" s="31"/>
      <c r="B97" s="31"/>
      <c r="C97" s="32"/>
      <c r="D97" s="32"/>
      <c r="E97" s="36"/>
      <c r="F97" s="63"/>
      <c r="G97" s="63"/>
    </row>
    <row r="98" spans="1:7" ht="20.100000000000001" hidden="1" customHeight="1" x14ac:dyDescent="0.25">
      <c r="A98" s="31"/>
      <c r="B98" s="31"/>
      <c r="C98" s="32"/>
      <c r="D98" s="32"/>
      <c r="E98" s="36"/>
      <c r="F98" s="63"/>
      <c r="G98" s="63"/>
    </row>
    <row r="99" spans="1:7" ht="20.100000000000001" hidden="1" customHeight="1" x14ac:dyDescent="0.25">
      <c r="A99" s="31"/>
      <c r="B99" s="31"/>
      <c r="C99" s="32"/>
      <c r="D99" s="32"/>
      <c r="E99" s="36"/>
      <c r="F99" s="63"/>
      <c r="G99" s="63"/>
    </row>
    <row r="100" spans="1:7" ht="20.100000000000001" hidden="1" customHeight="1" x14ac:dyDescent="0.25">
      <c r="A100" s="31"/>
      <c r="B100" s="31"/>
      <c r="C100" s="32"/>
      <c r="D100" s="32"/>
      <c r="E100" s="36"/>
      <c r="F100" s="63"/>
      <c r="G100" s="63"/>
    </row>
    <row r="101" spans="1:7" hidden="1" x14ac:dyDescent="0.25">
      <c r="A101" s="31"/>
      <c r="B101" s="31"/>
      <c r="C101" s="32"/>
      <c r="D101" s="32"/>
      <c r="E101" s="36"/>
      <c r="F101" s="63"/>
      <c r="G101" s="63"/>
    </row>
    <row r="102" spans="1:7" s="9" customFormat="1" ht="409.6" hidden="1" customHeight="1" x14ac:dyDescent="0.25">
      <c r="A102" s="7" t="s">
        <v>62</v>
      </c>
      <c r="B102" s="35" t="s">
        <v>192</v>
      </c>
      <c r="C102" s="8">
        <f>SUBTOTAL(9,C103:C126)</f>
        <v>46968.26</v>
      </c>
      <c r="D102" s="8">
        <f>SUBTOTAL(9,D103:D126)</f>
        <v>240509</v>
      </c>
      <c r="E102" s="8">
        <f>SUBTOTAL(9,E103:E126)</f>
        <v>85000</v>
      </c>
      <c r="F102" s="77">
        <f>SUBTOTAL(9,F103:F126)</f>
        <v>55000</v>
      </c>
      <c r="G102" s="77">
        <f>SUBTOTAL(9,G103:G126)</f>
        <v>130000</v>
      </c>
    </row>
    <row r="103" spans="1:7" ht="30" hidden="1" customHeight="1" x14ac:dyDescent="0.3">
      <c r="A103" s="16"/>
      <c r="B103" s="5"/>
      <c r="C103" s="17"/>
      <c r="D103" s="17"/>
      <c r="E103" s="36"/>
      <c r="F103" s="63"/>
      <c r="G103" s="63"/>
    </row>
    <row r="104" spans="1:7" s="9" customFormat="1" ht="409.6" hidden="1" customHeight="1" x14ac:dyDescent="0.25">
      <c r="A104" s="13" t="s">
        <v>62</v>
      </c>
      <c r="B104" s="37" t="s">
        <v>192</v>
      </c>
      <c r="C104" s="14">
        <f>SUBTOTAL(9,C105:C125)</f>
        <v>46968.26</v>
      </c>
      <c r="D104" s="14">
        <f>SUBTOTAL(9,D105:D125)</f>
        <v>240509</v>
      </c>
      <c r="E104" s="14">
        <f>SUBTOTAL(9,E105:E125)</f>
        <v>85000</v>
      </c>
      <c r="F104" s="71">
        <f>SUBTOTAL(9,F105:F125)</f>
        <v>55000</v>
      </c>
      <c r="G104" s="71">
        <f>SUBTOTAL(9,G105:G125)</f>
        <v>130000</v>
      </c>
    </row>
    <row r="105" spans="1:7" ht="30" hidden="1" customHeight="1" x14ac:dyDescent="0.25">
      <c r="A105" s="38"/>
      <c r="B105" s="1"/>
      <c r="C105" s="39"/>
      <c r="D105" s="39"/>
      <c r="E105" s="36"/>
      <c r="F105" s="63"/>
      <c r="G105" s="63"/>
    </row>
    <row r="106" spans="1:7" s="9" customFormat="1" ht="409.6" hidden="1" customHeight="1" x14ac:dyDescent="0.25">
      <c r="A106" s="40" t="s">
        <v>62</v>
      </c>
      <c r="B106" s="41" t="s">
        <v>192</v>
      </c>
      <c r="C106" s="42">
        <f>SUBTOTAL(9,C107:C124)</f>
        <v>46968.26</v>
      </c>
      <c r="D106" s="42">
        <f>SUBTOTAL(9,D107:D124)</f>
        <v>240509</v>
      </c>
      <c r="E106" s="42">
        <f>SUBTOTAL(9,E107:E124)</f>
        <v>85000</v>
      </c>
      <c r="F106" s="64">
        <f>SUBTOTAL(9,F107:F124)</f>
        <v>55000</v>
      </c>
      <c r="G106" s="64">
        <f>SUBTOTAL(9,G107:G124)</f>
        <v>130000</v>
      </c>
    </row>
    <row r="107" spans="1:7" ht="30" hidden="1" customHeight="1" x14ac:dyDescent="0.25">
      <c r="A107" s="38"/>
      <c r="B107" s="31"/>
      <c r="C107" s="32"/>
      <c r="D107" s="12"/>
      <c r="E107" s="36"/>
      <c r="F107" s="63"/>
      <c r="G107" s="63"/>
    </row>
    <row r="108" spans="1:7" ht="409.6" hidden="1" customHeight="1" x14ac:dyDescent="0.25">
      <c r="A108" s="43" t="s">
        <v>62</v>
      </c>
      <c r="B108" s="44" t="s">
        <v>192</v>
      </c>
      <c r="C108" s="45">
        <f>SUBTOTAL(9,C109:C123)</f>
        <v>46968.26</v>
      </c>
      <c r="D108" s="45">
        <f>SUBTOTAL(9,D109:D123)</f>
        <v>240509</v>
      </c>
      <c r="E108" s="45">
        <f>SUBTOTAL(9,E109:E123)</f>
        <v>85000</v>
      </c>
      <c r="F108" s="65">
        <f>SUBTOTAL(9,F109:F123)</f>
        <v>55000</v>
      </c>
      <c r="G108" s="65">
        <f>SUBTOTAL(9,G109:G123)</f>
        <v>130000</v>
      </c>
    </row>
    <row r="109" spans="1:7" ht="30" hidden="1" customHeight="1" x14ac:dyDescent="0.25">
      <c r="A109" s="38"/>
      <c r="B109" s="31"/>
      <c r="C109" s="32"/>
      <c r="D109" s="46"/>
      <c r="E109" s="36"/>
      <c r="F109" s="63"/>
      <c r="G109" s="63"/>
    </row>
    <row r="110" spans="1:7" ht="409.6" hidden="1" customHeight="1" x14ac:dyDescent="0.25">
      <c r="A110" s="47" t="s">
        <v>62</v>
      </c>
      <c r="B110" s="48" t="s">
        <v>192</v>
      </c>
      <c r="C110" s="49">
        <f>SUBTOTAL(9,C111:C122)</f>
        <v>46968.26</v>
      </c>
      <c r="D110" s="49">
        <f>SUBTOTAL(9,D111:D122)</f>
        <v>240509</v>
      </c>
      <c r="E110" s="49">
        <f>SUBTOTAL(9,E111:E122)</f>
        <v>85000</v>
      </c>
      <c r="F110" s="66">
        <f>SUBTOTAL(9,F111:F122)</f>
        <v>55000</v>
      </c>
      <c r="G110" s="66">
        <f>SUBTOTAL(9,G111:G122)</f>
        <v>130000</v>
      </c>
    </row>
    <row r="111" spans="1:7" ht="30" hidden="1" customHeight="1" x14ac:dyDescent="0.25">
      <c r="A111" s="38"/>
      <c r="B111" s="31"/>
      <c r="C111" s="32"/>
      <c r="D111" s="50"/>
      <c r="E111" s="36"/>
      <c r="F111" s="63"/>
      <c r="G111" s="63"/>
    </row>
    <row r="112" spans="1:7" ht="409.6" hidden="1" customHeight="1" x14ac:dyDescent="0.25">
      <c r="A112" s="51" t="s">
        <v>62</v>
      </c>
      <c r="B112" s="52" t="s">
        <v>192</v>
      </c>
      <c r="C112" s="53">
        <f>SUBTOTAL(9,C113:C121)</f>
        <v>46968.26</v>
      </c>
      <c r="D112" s="53">
        <f>SUBTOTAL(9,D113:D121)</f>
        <v>240509</v>
      </c>
      <c r="E112" s="53">
        <f>SUBTOTAL(9,E113:E121)</f>
        <v>85000</v>
      </c>
      <c r="F112" s="67">
        <f>SUBTOTAL(9,F113:F121)</f>
        <v>55000</v>
      </c>
      <c r="G112" s="67">
        <f>SUBTOTAL(9,G113:G121)</f>
        <v>130000</v>
      </c>
    </row>
    <row r="113" spans="1:7" ht="30" hidden="1" customHeight="1" x14ac:dyDescent="0.25">
      <c r="A113" s="38"/>
      <c r="B113" s="31"/>
      <c r="C113" s="32"/>
      <c r="D113" s="54"/>
      <c r="E113" s="36"/>
      <c r="F113" s="63"/>
      <c r="G113" s="63"/>
    </row>
    <row r="114" spans="1:7" ht="409.6" hidden="1" customHeight="1" x14ac:dyDescent="0.25">
      <c r="A114" s="55" t="s">
        <v>62</v>
      </c>
      <c r="B114" s="56" t="s">
        <v>192</v>
      </c>
      <c r="C114" s="57">
        <f>SUBTOTAL(9,C115:C120)</f>
        <v>46968.26</v>
      </c>
      <c r="D114" s="57">
        <f>SUBTOTAL(9,D115:D120)</f>
        <v>240509</v>
      </c>
      <c r="E114" s="57">
        <f>SUBTOTAL(9,E115:E120)</f>
        <v>85000</v>
      </c>
      <c r="F114" s="68">
        <f>SUBTOTAL(9,F115:F120)</f>
        <v>55000</v>
      </c>
      <c r="G114" s="68">
        <f>SUBTOTAL(9,G115:G120)</f>
        <v>130000</v>
      </c>
    </row>
    <row r="115" spans="1:7" ht="22.5" hidden="1" customHeight="1" x14ac:dyDescent="0.25">
      <c r="A115" s="38"/>
      <c r="B115" s="31"/>
      <c r="C115" s="32"/>
      <c r="D115" s="54"/>
      <c r="E115" s="54"/>
      <c r="F115" s="69"/>
      <c r="G115" s="69"/>
    </row>
    <row r="116" spans="1:7" ht="409.6" hidden="1" customHeight="1" x14ac:dyDescent="0.25">
      <c r="A116" s="58" t="s">
        <v>62</v>
      </c>
      <c r="B116" s="59" t="s">
        <v>192</v>
      </c>
      <c r="C116" s="54">
        <f>SUBTOTAL(9,C117:C119)</f>
        <v>46968.26</v>
      </c>
      <c r="D116" s="54">
        <f>SUBTOTAL(9,D117:D119)</f>
        <v>240509</v>
      </c>
      <c r="E116" s="54">
        <f>SUBTOTAL(9,E117:E119)</f>
        <v>85000</v>
      </c>
      <c r="F116" s="69">
        <f>SUBTOTAL(9,F117:F119)</f>
        <v>55000</v>
      </c>
      <c r="G116" s="69">
        <f>SUBTOTAL(9,G117:G119)</f>
        <v>130000</v>
      </c>
    </row>
    <row r="117" spans="1:7" ht="30" hidden="1" customHeight="1" x14ac:dyDescent="0.25">
      <c r="A117" s="38"/>
      <c r="B117" s="31"/>
      <c r="C117" s="32"/>
      <c r="D117" s="60"/>
      <c r="E117" s="36"/>
      <c r="F117" s="63"/>
      <c r="G117" s="63"/>
    </row>
    <row r="118" spans="1:7" ht="15" customHeight="1" x14ac:dyDescent="0.25">
      <c r="A118" s="26" t="s">
        <v>62</v>
      </c>
      <c r="B118" s="61" t="s">
        <v>192</v>
      </c>
      <c r="C118" s="27">
        <v>46968.26</v>
      </c>
      <c r="D118" s="27">
        <v>240509</v>
      </c>
      <c r="E118" s="27">
        <v>85000</v>
      </c>
      <c r="F118" s="28">
        <v>55000</v>
      </c>
      <c r="G118" s="28">
        <v>130000</v>
      </c>
    </row>
    <row r="119" spans="1:7" hidden="1" x14ac:dyDescent="0.25">
      <c r="A119" s="31"/>
      <c r="B119" s="31"/>
      <c r="C119" s="32"/>
      <c r="D119" s="27"/>
      <c r="E119" s="27"/>
      <c r="F119" s="28"/>
      <c r="G119" s="28"/>
    </row>
    <row r="120" spans="1:7" hidden="1" x14ac:dyDescent="0.25">
      <c r="A120" s="31"/>
      <c r="B120" s="31"/>
      <c r="C120" s="32"/>
      <c r="D120" s="32"/>
      <c r="E120" s="36"/>
      <c r="F120" s="63"/>
      <c r="G120" s="63"/>
    </row>
    <row r="121" spans="1:7" ht="20.100000000000001" hidden="1" customHeight="1" x14ac:dyDescent="0.25">
      <c r="A121" s="31"/>
      <c r="B121" s="31"/>
      <c r="C121" s="32"/>
      <c r="D121" s="32"/>
      <c r="E121" s="36"/>
      <c r="F121" s="63"/>
      <c r="G121" s="63"/>
    </row>
    <row r="122" spans="1:7" ht="20.100000000000001" hidden="1" customHeight="1" x14ac:dyDescent="0.25">
      <c r="A122" s="31"/>
      <c r="B122" s="31"/>
      <c r="C122" s="32"/>
      <c r="D122" s="32"/>
      <c r="E122" s="36"/>
      <c r="F122" s="63"/>
      <c r="G122" s="63"/>
    </row>
    <row r="123" spans="1:7" ht="20.100000000000001" hidden="1" customHeight="1" x14ac:dyDescent="0.25">
      <c r="A123" s="31"/>
      <c r="B123" s="31"/>
      <c r="C123" s="32"/>
      <c r="D123" s="32"/>
      <c r="E123" s="36"/>
      <c r="F123" s="63"/>
      <c r="G123" s="63"/>
    </row>
    <row r="124" spans="1:7" ht="20.100000000000001" hidden="1" customHeight="1" x14ac:dyDescent="0.25">
      <c r="A124" s="31"/>
      <c r="B124" s="31"/>
      <c r="C124" s="32"/>
      <c r="D124" s="32"/>
      <c r="E124" s="36"/>
      <c r="F124" s="63"/>
      <c r="G124" s="63"/>
    </row>
    <row r="125" spans="1:7" ht="20.100000000000001" hidden="1" customHeight="1" x14ac:dyDescent="0.25">
      <c r="A125" s="31"/>
      <c r="B125" s="31"/>
      <c r="C125" s="32"/>
      <c r="D125" s="32"/>
      <c r="E125" s="36"/>
      <c r="F125" s="63"/>
      <c r="G125" s="63"/>
    </row>
    <row r="126" spans="1:7" hidden="1" x14ac:dyDescent="0.25">
      <c r="A126" s="31"/>
      <c r="B126" s="31"/>
      <c r="C126" s="32"/>
      <c r="D126" s="32"/>
      <c r="E126" s="36"/>
      <c r="F126" s="63"/>
      <c r="G126" s="63"/>
    </row>
    <row r="127" spans="1:7" s="9" customFormat="1" ht="409.6" hidden="1" customHeight="1" x14ac:dyDescent="0.25">
      <c r="A127" s="7" t="s">
        <v>193</v>
      </c>
      <c r="B127" s="35" t="s">
        <v>194</v>
      </c>
      <c r="C127" s="8">
        <f>SUBTOTAL(9,C128:C151)</f>
        <v>252107.54</v>
      </c>
      <c r="D127" s="8">
        <f>SUBTOTAL(9,D128:D151)</f>
        <v>545217</v>
      </c>
      <c r="E127" s="8">
        <f>SUBTOTAL(9,E128:E151)</f>
        <v>361000</v>
      </c>
      <c r="F127" s="77">
        <f>SUBTOTAL(9,F128:F151)</f>
        <v>358610</v>
      </c>
      <c r="G127" s="77">
        <f>SUBTOTAL(9,G128:G151)</f>
        <v>295610</v>
      </c>
    </row>
    <row r="128" spans="1:7" ht="30" hidden="1" customHeight="1" x14ac:dyDescent="0.3">
      <c r="A128" s="16"/>
      <c r="B128" s="5"/>
      <c r="C128" s="17"/>
      <c r="D128" s="17"/>
      <c r="E128" s="36"/>
      <c r="F128" s="63"/>
      <c r="G128" s="63"/>
    </row>
    <row r="129" spans="1:7" s="9" customFormat="1" ht="409.6" hidden="1" customHeight="1" x14ac:dyDescent="0.25">
      <c r="A129" s="13" t="s">
        <v>193</v>
      </c>
      <c r="B129" s="37" t="s">
        <v>194</v>
      </c>
      <c r="C129" s="14">
        <f>SUBTOTAL(9,C130:C150)</f>
        <v>252107.54</v>
      </c>
      <c r="D129" s="14">
        <f>SUBTOTAL(9,D130:D150)</f>
        <v>545217</v>
      </c>
      <c r="E129" s="14">
        <f>SUBTOTAL(9,E130:E150)</f>
        <v>361000</v>
      </c>
      <c r="F129" s="71">
        <f>SUBTOTAL(9,F130:F150)</f>
        <v>358610</v>
      </c>
      <c r="G129" s="71">
        <f>SUBTOTAL(9,G130:G150)</f>
        <v>295610</v>
      </c>
    </row>
    <row r="130" spans="1:7" ht="30" hidden="1" customHeight="1" x14ac:dyDescent="0.25">
      <c r="A130" s="38"/>
      <c r="B130" s="1"/>
      <c r="C130" s="39"/>
      <c r="D130" s="39"/>
      <c r="E130" s="36"/>
      <c r="F130" s="63"/>
      <c r="G130" s="63"/>
    </row>
    <row r="131" spans="1:7" s="9" customFormat="1" ht="409.6" hidden="1" customHeight="1" x14ac:dyDescent="0.25">
      <c r="A131" s="40" t="s">
        <v>193</v>
      </c>
      <c r="B131" s="41" t="s">
        <v>194</v>
      </c>
      <c r="C131" s="42">
        <f>SUBTOTAL(9,C132:C149)</f>
        <v>252107.54</v>
      </c>
      <c r="D131" s="42">
        <f>SUBTOTAL(9,D132:D149)</f>
        <v>545217</v>
      </c>
      <c r="E131" s="42">
        <f>SUBTOTAL(9,E132:E149)</f>
        <v>361000</v>
      </c>
      <c r="F131" s="64">
        <f>SUBTOTAL(9,F132:F149)</f>
        <v>358610</v>
      </c>
      <c r="G131" s="64">
        <f>SUBTOTAL(9,G132:G149)</f>
        <v>295610</v>
      </c>
    </row>
    <row r="132" spans="1:7" ht="30" hidden="1" customHeight="1" x14ac:dyDescent="0.25">
      <c r="A132" s="38"/>
      <c r="B132" s="31"/>
      <c r="C132" s="32"/>
      <c r="D132" s="12"/>
      <c r="E132" s="36"/>
      <c r="F132" s="63"/>
      <c r="G132" s="63"/>
    </row>
    <row r="133" spans="1:7" ht="409.6" hidden="1" customHeight="1" x14ac:dyDescent="0.25">
      <c r="A133" s="43" t="s">
        <v>193</v>
      </c>
      <c r="B133" s="44" t="s">
        <v>194</v>
      </c>
      <c r="C133" s="45">
        <f>SUBTOTAL(9,C134:C148)</f>
        <v>252107.54</v>
      </c>
      <c r="D133" s="45">
        <f>SUBTOTAL(9,D134:D148)</f>
        <v>545217</v>
      </c>
      <c r="E133" s="45">
        <f>SUBTOTAL(9,E134:E148)</f>
        <v>361000</v>
      </c>
      <c r="F133" s="65">
        <f>SUBTOTAL(9,F134:F148)</f>
        <v>358610</v>
      </c>
      <c r="G133" s="65">
        <f>SUBTOTAL(9,G134:G148)</f>
        <v>295610</v>
      </c>
    </row>
    <row r="134" spans="1:7" ht="30" hidden="1" customHeight="1" x14ac:dyDescent="0.25">
      <c r="A134" s="38"/>
      <c r="B134" s="31"/>
      <c r="C134" s="32"/>
      <c r="D134" s="46"/>
      <c r="E134" s="36"/>
      <c r="F134" s="63"/>
      <c r="G134" s="63"/>
    </row>
    <row r="135" spans="1:7" ht="409.6" hidden="1" customHeight="1" x14ac:dyDescent="0.25">
      <c r="A135" s="47" t="s">
        <v>193</v>
      </c>
      <c r="B135" s="48" t="s">
        <v>194</v>
      </c>
      <c r="C135" s="49">
        <f>SUBTOTAL(9,C136:C147)</f>
        <v>252107.54</v>
      </c>
      <c r="D135" s="49">
        <f>SUBTOTAL(9,D136:D147)</f>
        <v>545217</v>
      </c>
      <c r="E135" s="49">
        <f>SUBTOTAL(9,E136:E147)</f>
        <v>361000</v>
      </c>
      <c r="F135" s="66">
        <f>SUBTOTAL(9,F136:F147)</f>
        <v>358610</v>
      </c>
      <c r="G135" s="66">
        <f>SUBTOTAL(9,G136:G147)</f>
        <v>295610</v>
      </c>
    </row>
    <row r="136" spans="1:7" ht="30" hidden="1" customHeight="1" x14ac:dyDescent="0.25">
      <c r="A136" s="38"/>
      <c r="B136" s="31"/>
      <c r="C136" s="32"/>
      <c r="D136" s="50"/>
      <c r="E136" s="36"/>
      <c r="F136" s="63"/>
      <c r="G136" s="63"/>
    </row>
    <row r="137" spans="1:7" ht="409.6" hidden="1" customHeight="1" x14ac:dyDescent="0.25">
      <c r="A137" s="51" t="s">
        <v>193</v>
      </c>
      <c r="B137" s="52" t="s">
        <v>194</v>
      </c>
      <c r="C137" s="53">
        <f>SUBTOTAL(9,C138:C146)</f>
        <v>252107.54</v>
      </c>
      <c r="D137" s="53">
        <f>SUBTOTAL(9,D138:D146)</f>
        <v>545217</v>
      </c>
      <c r="E137" s="53">
        <f>SUBTOTAL(9,E138:E146)</f>
        <v>361000</v>
      </c>
      <c r="F137" s="67">
        <f>SUBTOTAL(9,F138:F146)</f>
        <v>358610</v>
      </c>
      <c r="G137" s="67">
        <f>SUBTOTAL(9,G138:G146)</f>
        <v>295610</v>
      </c>
    </row>
    <row r="138" spans="1:7" ht="30" hidden="1" customHeight="1" x14ac:dyDescent="0.25">
      <c r="A138" s="38"/>
      <c r="B138" s="31"/>
      <c r="C138" s="32"/>
      <c r="D138" s="54"/>
      <c r="E138" s="36"/>
      <c r="F138" s="63"/>
      <c r="G138" s="63"/>
    </row>
    <row r="139" spans="1:7" ht="409.6" hidden="1" customHeight="1" x14ac:dyDescent="0.25">
      <c r="A139" s="55" t="s">
        <v>193</v>
      </c>
      <c r="B139" s="56" t="s">
        <v>194</v>
      </c>
      <c r="C139" s="57">
        <f>SUBTOTAL(9,C140:C145)</f>
        <v>252107.54</v>
      </c>
      <c r="D139" s="57">
        <f>SUBTOTAL(9,D140:D145)</f>
        <v>545217</v>
      </c>
      <c r="E139" s="57">
        <f>SUBTOTAL(9,E140:E145)</f>
        <v>361000</v>
      </c>
      <c r="F139" s="68">
        <f>SUBTOTAL(9,F140:F145)</f>
        <v>358610</v>
      </c>
      <c r="G139" s="68">
        <f>SUBTOTAL(9,G140:G145)</f>
        <v>295610</v>
      </c>
    </row>
    <row r="140" spans="1:7" ht="22.5" hidden="1" customHeight="1" x14ac:dyDescent="0.25">
      <c r="A140" s="38"/>
      <c r="B140" s="31"/>
      <c r="C140" s="32"/>
      <c r="D140" s="54"/>
      <c r="E140" s="54"/>
      <c r="F140" s="69"/>
      <c r="G140" s="69"/>
    </row>
    <row r="141" spans="1:7" ht="409.6" hidden="1" customHeight="1" x14ac:dyDescent="0.25">
      <c r="A141" s="58" t="s">
        <v>193</v>
      </c>
      <c r="B141" s="59" t="s">
        <v>194</v>
      </c>
      <c r="C141" s="54">
        <f>SUBTOTAL(9,C142:C144)</f>
        <v>252107.54</v>
      </c>
      <c r="D141" s="54">
        <f>SUBTOTAL(9,D142:D144)</f>
        <v>545217</v>
      </c>
      <c r="E141" s="54">
        <f>SUBTOTAL(9,E142:E144)</f>
        <v>361000</v>
      </c>
      <c r="F141" s="69">
        <f>SUBTOTAL(9,F142:F144)</f>
        <v>358610</v>
      </c>
      <c r="G141" s="69">
        <f>SUBTOTAL(9,G142:G144)</f>
        <v>295610</v>
      </c>
    </row>
    <row r="142" spans="1:7" ht="30" hidden="1" customHeight="1" x14ac:dyDescent="0.25">
      <c r="A142" s="38"/>
      <c r="B142" s="31"/>
      <c r="C142" s="32"/>
      <c r="D142" s="60"/>
      <c r="E142" s="36"/>
      <c r="F142" s="63"/>
      <c r="G142" s="63"/>
    </row>
    <row r="143" spans="1:7" ht="15" customHeight="1" x14ac:dyDescent="0.25">
      <c r="A143" s="26" t="s">
        <v>193</v>
      </c>
      <c r="B143" s="61" t="s">
        <v>194</v>
      </c>
      <c r="C143" s="27">
        <v>252107.54</v>
      </c>
      <c r="D143" s="27">
        <v>545217</v>
      </c>
      <c r="E143" s="27">
        <v>361000</v>
      </c>
      <c r="F143" s="28">
        <v>358610</v>
      </c>
      <c r="G143" s="28">
        <v>295610</v>
      </c>
    </row>
    <row r="144" spans="1:7" hidden="1" x14ac:dyDescent="0.25">
      <c r="A144" s="31"/>
      <c r="B144" s="31"/>
      <c r="C144" s="32"/>
      <c r="D144" s="27"/>
      <c r="E144" s="27"/>
      <c r="F144" s="28"/>
      <c r="G144" s="28"/>
    </row>
    <row r="145" spans="1:7" hidden="1" x14ac:dyDescent="0.25">
      <c r="A145" s="31"/>
      <c r="B145" s="31"/>
      <c r="C145" s="32"/>
      <c r="D145" s="32"/>
      <c r="E145" s="36"/>
      <c r="F145" s="63"/>
      <c r="G145" s="63"/>
    </row>
    <row r="146" spans="1:7" ht="20.100000000000001" hidden="1" customHeight="1" x14ac:dyDescent="0.25">
      <c r="A146" s="31"/>
      <c r="B146" s="31"/>
      <c r="C146" s="32"/>
      <c r="D146" s="32"/>
      <c r="E146" s="36"/>
      <c r="F146" s="63"/>
      <c r="G146" s="63"/>
    </row>
    <row r="147" spans="1:7" ht="20.100000000000001" hidden="1" customHeight="1" x14ac:dyDescent="0.25">
      <c r="A147" s="31"/>
      <c r="B147" s="31"/>
      <c r="C147" s="32"/>
      <c r="D147" s="32"/>
      <c r="E147" s="36"/>
      <c r="F147" s="63"/>
      <c r="G147" s="63"/>
    </row>
    <row r="148" spans="1:7" ht="20.100000000000001" hidden="1" customHeight="1" x14ac:dyDescent="0.25">
      <c r="A148" s="31"/>
      <c r="B148" s="31"/>
      <c r="C148" s="32"/>
      <c r="D148" s="32"/>
      <c r="E148" s="36"/>
      <c r="F148" s="63"/>
      <c r="G148" s="63"/>
    </row>
    <row r="149" spans="1:7" ht="20.100000000000001" hidden="1" customHeight="1" x14ac:dyDescent="0.25">
      <c r="A149" s="31"/>
      <c r="B149" s="31"/>
      <c r="C149" s="32"/>
      <c r="D149" s="32"/>
      <c r="E149" s="36"/>
      <c r="F149" s="63"/>
      <c r="G149" s="63"/>
    </row>
    <row r="150" spans="1:7" ht="20.100000000000001" hidden="1" customHeight="1" x14ac:dyDescent="0.25">
      <c r="A150" s="31"/>
      <c r="B150" s="31"/>
      <c r="C150" s="32"/>
      <c r="D150" s="32"/>
      <c r="E150" s="36"/>
      <c r="F150" s="63"/>
      <c r="G150" s="63"/>
    </row>
    <row r="151" spans="1:7" hidden="1" x14ac:dyDescent="0.25">
      <c r="A151" s="31"/>
      <c r="B151" s="31"/>
      <c r="C151" s="32"/>
      <c r="D151" s="32"/>
      <c r="E151" s="36"/>
      <c r="F151" s="63"/>
      <c r="G151" s="63"/>
    </row>
    <row r="152" spans="1:7" s="9" customFormat="1" ht="409.6" hidden="1" customHeight="1" x14ac:dyDescent="0.25">
      <c r="A152" s="7" t="s">
        <v>195</v>
      </c>
      <c r="B152" s="35" t="s">
        <v>196</v>
      </c>
      <c r="C152" s="8">
        <f>SUBTOTAL(9,C153:C176)</f>
        <v>31603.61</v>
      </c>
      <c r="D152" s="8">
        <f>SUBTOTAL(9,D153:D176)</f>
        <v>89768</v>
      </c>
      <c r="E152" s="8">
        <f>SUBTOTAL(9,E153:E176)</f>
        <v>24186.46</v>
      </c>
      <c r="F152" s="77">
        <f>SUBTOTAL(9,F153:F176)</f>
        <v>0</v>
      </c>
      <c r="G152" s="77">
        <f>SUBTOTAL(9,G153:G176)</f>
        <v>0</v>
      </c>
    </row>
    <row r="153" spans="1:7" ht="30" hidden="1" customHeight="1" x14ac:dyDescent="0.3">
      <c r="A153" s="16"/>
      <c r="B153" s="5"/>
      <c r="C153" s="17"/>
      <c r="D153" s="17"/>
      <c r="E153" s="36"/>
      <c r="F153" s="63"/>
      <c r="G153" s="63"/>
    </row>
    <row r="154" spans="1:7" s="9" customFormat="1" ht="409.6" hidden="1" customHeight="1" x14ac:dyDescent="0.25">
      <c r="A154" s="13" t="s">
        <v>195</v>
      </c>
      <c r="B154" s="37" t="s">
        <v>196</v>
      </c>
      <c r="C154" s="14">
        <f>SUBTOTAL(9,C155:C175)</f>
        <v>31603.61</v>
      </c>
      <c r="D154" s="14">
        <f>SUBTOTAL(9,D155:D175)</f>
        <v>89768</v>
      </c>
      <c r="E154" s="14">
        <f>SUBTOTAL(9,E155:E175)</f>
        <v>24186.46</v>
      </c>
      <c r="F154" s="71">
        <f>SUBTOTAL(9,F155:F175)</f>
        <v>0</v>
      </c>
      <c r="G154" s="71">
        <f>SUBTOTAL(9,G155:G175)</f>
        <v>0</v>
      </c>
    </row>
    <row r="155" spans="1:7" ht="30" hidden="1" customHeight="1" x14ac:dyDescent="0.25">
      <c r="A155" s="38"/>
      <c r="B155" s="1"/>
      <c r="C155" s="39"/>
      <c r="D155" s="39"/>
      <c r="E155" s="36"/>
      <c r="F155" s="63"/>
      <c r="G155" s="63"/>
    </row>
    <row r="156" spans="1:7" s="9" customFormat="1" ht="409.6" hidden="1" customHeight="1" x14ac:dyDescent="0.25">
      <c r="A156" s="40" t="s">
        <v>195</v>
      </c>
      <c r="B156" s="41" t="s">
        <v>196</v>
      </c>
      <c r="C156" s="42">
        <f>SUBTOTAL(9,C157:C174)</f>
        <v>31603.61</v>
      </c>
      <c r="D156" s="42">
        <f>SUBTOTAL(9,D157:D174)</f>
        <v>89768</v>
      </c>
      <c r="E156" s="42">
        <f>SUBTOTAL(9,E157:E174)</f>
        <v>24186.46</v>
      </c>
      <c r="F156" s="64">
        <f>SUBTOTAL(9,F157:F174)</f>
        <v>0</v>
      </c>
      <c r="G156" s="64">
        <f>SUBTOTAL(9,G157:G174)</f>
        <v>0</v>
      </c>
    </row>
    <row r="157" spans="1:7" ht="30" hidden="1" customHeight="1" x14ac:dyDescent="0.25">
      <c r="A157" s="38"/>
      <c r="B157" s="31"/>
      <c r="C157" s="32"/>
      <c r="D157" s="12"/>
      <c r="E157" s="36"/>
      <c r="F157" s="63"/>
      <c r="G157" s="63"/>
    </row>
    <row r="158" spans="1:7" ht="409.6" hidden="1" customHeight="1" x14ac:dyDescent="0.25">
      <c r="A158" s="43" t="s">
        <v>195</v>
      </c>
      <c r="B158" s="44" t="s">
        <v>196</v>
      </c>
      <c r="C158" s="45">
        <f>SUBTOTAL(9,C159:C173)</f>
        <v>31603.61</v>
      </c>
      <c r="D158" s="45">
        <f>SUBTOTAL(9,D159:D173)</f>
        <v>89768</v>
      </c>
      <c r="E158" s="45">
        <f>SUBTOTAL(9,E159:E173)</f>
        <v>24186.46</v>
      </c>
      <c r="F158" s="65">
        <f>SUBTOTAL(9,F159:F173)</f>
        <v>0</v>
      </c>
      <c r="G158" s="65">
        <f>SUBTOTAL(9,G159:G173)</f>
        <v>0</v>
      </c>
    </row>
    <row r="159" spans="1:7" ht="30" hidden="1" customHeight="1" x14ac:dyDescent="0.25">
      <c r="A159" s="38"/>
      <c r="B159" s="31"/>
      <c r="C159" s="32"/>
      <c r="D159" s="46"/>
      <c r="E159" s="36"/>
      <c r="F159" s="63"/>
      <c r="G159" s="63"/>
    </row>
    <row r="160" spans="1:7" ht="409.6" hidden="1" customHeight="1" x14ac:dyDescent="0.25">
      <c r="A160" s="47" t="s">
        <v>195</v>
      </c>
      <c r="B160" s="48" t="s">
        <v>196</v>
      </c>
      <c r="C160" s="49">
        <f>SUBTOTAL(9,C161:C172)</f>
        <v>31603.61</v>
      </c>
      <c r="D160" s="49">
        <f>SUBTOTAL(9,D161:D172)</f>
        <v>89768</v>
      </c>
      <c r="E160" s="49">
        <f>SUBTOTAL(9,E161:E172)</f>
        <v>24186.46</v>
      </c>
      <c r="F160" s="66">
        <f>SUBTOTAL(9,F161:F172)</f>
        <v>0</v>
      </c>
      <c r="G160" s="66">
        <f>SUBTOTAL(9,G161:G172)</f>
        <v>0</v>
      </c>
    </row>
    <row r="161" spans="1:7" ht="30" hidden="1" customHeight="1" x14ac:dyDescent="0.25">
      <c r="A161" s="38"/>
      <c r="B161" s="31"/>
      <c r="C161" s="32"/>
      <c r="D161" s="50"/>
      <c r="E161" s="36"/>
      <c r="F161" s="63"/>
      <c r="G161" s="63"/>
    </row>
    <row r="162" spans="1:7" ht="409.6" hidden="1" customHeight="1" x14ac:dyDescent="0.25">
      <c r="A162" s="51" t="s">
        <v>195</v>
      </c>
      <c r="B162" s="52" t="s">
        <v>196</v>
      </c>
      <c r="C162" s="53">
        <f>SUBTOTAL(9,C163:C171)</f>
        <v>31603.61</v>
      </c>
      <c r="D162" s="53">
        <f>SUBTOTAL(9,D163:D171)</f>
        <v>89768</v>
      </c>
      <c r="E162" s="53">
        <f>SUBTOTAL(9,E163:E171)</f>
        <v>24186.46</v>
      </c>
      <c r="F162" s="67">
        <f>SUBTOTAL(9,F163:F171)</f>
        <v>0</v>
      </c>
      <c r="G162" s="67">
        <f>SUBTOTAL(9,G163:G171)</f>
        <v>0</v>
      </c>
    </row>
    <row r="163" spans="1:7" ht="30" hidden="1" customHeight="1" x14ac:dyDescent="0.25">
      <c r="A163" s="38"/>
      <c r="B163" s="31"/>
      <c r="C163" s="32"/>
      <c r="D163" s="54"/>
      <c r="E163" s="36"/>
      <c r="F163" s="63"/>
      <c r="G163" s="63"/>
    </row>
    <row r="164" spans="1:7" ht="409.6" hidden="1" customHeight="1" x14ac:dyDescent="0.25">
      <c r="A164" s="55" t="s">
        <v>195</v>
      </c>
      <c r="B164" s="56" t="s">
        <v>196</v>
      </c>
      <c r="C164" s="57">
        <f>SUBTOTAL(9,C165:C170)</f>
        <v>31603.61</v>
      </c>
      <c r="D164" s="57">
        <f>SUBTOTAL(9,D165:D170)</f>
        <v>89768</v>
      </c>
      <c r="E164" s="57">
        <f>SUBTOTAL(9,E165:E170)</f>
        <v>24186.46</v>
      </c>
      <c r="F164" s="68">
        <f>SUBTOTAL(9,F165:F170)</f>
        <v>0</v>
      </c>
      <c r="G164" s="68">
        <f>SUBTOTAL(9,G165:G170)</f>
        <v>0</v>
      </c>
    </row>
    <row r="165" spans="1:7" ht="22.5" hidden="1" customHeight="1" x14ac:dyDescent="0.25">
      <c r="A165" s="38"/>
      <c r="B165" s="31"/>
      <c r="C165" s="32"/>
      <c r="D165" s="54"/>
      <c r="E165" s="54"/>
      <c r="F165" s="69"/>
      <c r="G165" s="69"/>
    </row>
    <row r="166" spans="1:7" ht="409.6" hidden="1" customHeight="1" x14ac:dyDescent="0.25">
      <c r="A166" s="58" t="s">
        <v>195</v>
      </c>
      <c r="B166" s="59" t="s">
        <v>196</v>
      </c>
      <c r="C166" s="54">
        <f>SUBTOTAL(9,C167:C169)</f>
        <v>31603.61</v>
      </c>
      <c r="D166" s="54">
        <f>SUBTOTAL(9,D167:D169)</f>
        <v>89768</v>
      </c>
      <c r="E166" s="54">
        <f>SUBTOTAL(9,E167:E169)</f>
        <v>24186.46</v>
      </c>
      <c r="F166" s="69">
        <f>SUBTOTAL(9,F167:F169)</f>
        <v>0</v>
      </c>
      <c r="G166" s="69">
        <f>SUBTOTAL(9,G167:G169)</f>
        <v>0</v>
      </c>
    </row>
    <row r="167" spans="1:7" ht="30" hidden="1" customHeight="1" x14ac:dyDescent="0.25">
      <c r="A167" s="38"/>
      <c r="B167" s="31"/>
      <c r="C167" s="32"/>
      <c r="D167" s="60"/>
      <c r="E167" s="36"/>
      <c r="F167" s="63"/>
      <c r="G167" s="63"/>
    </row>
    <row r="168" spans="1:7" ht="15" customHeight="1" x14ac:dyDescent="0.25">
      <c r="A168" s="26" t="s">
        <v>195</v>
      </c>
      <c r="B168" s="61" t="s">
        <v>196</v>
      </c>
      <c r="C168" s="27">
        <v>31603.61</v>
      </c>
      <c r="D168" s="27">
        <v>89768</v>
      </c>
      <c r="E168" s="27">
        <v>24186.46</v>
      </c>
      <c r="F168" s="28">
        <v>0</v>
      </c>
      <c r="G168" s="28">
        <v>0</v>
      </c>
    </row>
    <row r="169" spans="1:7" hidden="1" x14ac:dyDescent="0.25">
      <c r="A169" s="31"/>
      <c r="B169" s="31"/>
      <c r="C169" s="32"/>
      <c r="D169" s="27"/>
      <c r="E169" s="27"/>
      <c r="F169" s="28"/>
      <c r="G169" s="28"/>
    </row>
    <row r="170" spans="1:7" hidden="1" x14ac:dyDescent="0.25">
      <c r="A170" s="31"/>
      <c r="B170" s="31"/>
      <c r="C170" s="32"/>
      <c r="D170" s="32"/>
      <c r="E170" s="36"/>
      <c r="F170" s="63"/>
      <c r="G170" s="63"/>
    </row>
    <row r="171" spans="1:7" ht="20.100000000000001" hidden="1" customHeight="1" x14ac:dyDescent="0.25">
      <c r="A171" s="31"/>
      <c r="B171" s="31"/>
      <c r="C171" s="32"/>
      <c r="D171" s="32"/>
      <c r="E171" s="36"/>
      <c r="F171" s="63"/>
      <c r="G171" s="63"/>
    </row>
    <row r="172" spans="1:7" ht="20.100000000000001" hidden="1" customHeight="1" x14ac:dyDescent="0.25">
      <c r="A172" s="31"/>
      <c r="B172" s="31"/>
      <c r="C172" s="32"/>
      <c r="D172" s="32"/>
      <c r="E172" s="36"/>
      <c r="F172" s="63"/>
      <c r="G172" s="63"/>
    </row>
    <row r="173" spans="1:7" ht="20.100000000000001" hidden="1" customHeight="1" x14ac:dyDescent="0.25">
      <c r="A173" s="31"/>
      <c r="B173" s="31"/>
      <c r="C173" s="32"/>
      <c r="D173" s="32"/>
      <c r="E173" s="36"/>
      <c r="F173" s="63"/>
      <c r="G173" s="63"/>
    </row>
    <row r="174" spans="1:7" ht="20.100000000000001" hidden="1" customHeight="1" x14ac:dyDescent="0.25">
      <c r="A174" s="31"/>
      <c r="B174" s="31"/>
      <c r="C174" s="32"/>
      <c r="D174" s="32"/>
      <c r="E174" s="36"/>
      <c r="F174" s="63"/>
      <c r="G174" s="63"/>
    </row>
    <row r="175" spans="1:7" ht="20.100000000000001" hidden="1" customHeight="1" x14ac:dyDescent="0.25">
      <c r="A175" s="31"/>
      <c r="B175" s="31"/>
      <c r="C175" s="32"/>
      <c r="D175" s="32"/>
      <c r="E175" s="36"/>
      <c r="F175" s="63"/>
      <c r="G175" s="63"/>
    </row>
    <row r="176" spans="1:7" hidden="1" x14ac:dyDescent="0.25">
      <c r="A176" s="31"/>
      <c r="B176" s="31"/>
      <c r="C176" s="32"/>
      <c r="D176" s="32"/>
      <c r="E176" s="36"/>
      <c r="F176" s="63"/>
      <c r="G176" s="63"/>
    </row>
    <row r="177" spans="1:7" hidden="1" x14ac:dyDescent="0.25">
      <c r="A177" s="31"/>
      <c r="B177" s="31"/>
      <c r="C177" s="32"/>
      <c r="D177" s="32"/>
      <c r="E177" s="36"/>
      <c r="F177" s="63"/>
      <c r="G177" s="63"/>
    </row>
    <row r="178" spans="1:7" x14ac:dyDescent="0.25">
      <c r="A178" s="26">
        <v>61</v>
      </c>
      <c r="B178" s="61" t="s">
        <v>197</v>
      </c>
      <c r="C178" s="27">
        <v>5791.8</v>
      </c>
      <c r="D178" s="27">
        <v>0</v>
      </c>
      <c r="E178" s="62">
        <v>0</v>
      </c>
      <c r="F178" s="70">
        <v>0</v>
      </c>
      <c r="G178" s="70">
        <v>0</v>
      </c>
    </row>
    <row r="179" spans="1:7" ht="27.75" customHeight="1" x14ac:dyDescent="0.25">
      <c r="A179" s="72" t="s">
        <v>183</v>
      </c>
      <c r="B179" s="72"/>
      <c r="C179" s="73">
        <f>C93+C118+C143+C168+C178</f>
        <v>1013048.81</v>
      </c>
      <c r="D179" s="73">
        <f>SUBTOTAL(9,D93:D177)</f>
        <v>2094363</v>
      </c>
      <c r="E179" s="73">
        <f>SUBTOTAL(9,E93:E177)</f>
        <v>2074806.46</v>
      </c>
      <c r="F179" s="73">
        <f>SUBTOTAL(9,F93:F177)</f>
        <v>2082048</v>
      </c>
      <c r="G179" s="73">
        <f>SUBTOTAL(9,G93:G177)</f>
        <v>2103948.88</v>
      </c>
    </row>
    <row r="180" spans="1:7" x14ac:dyDescent="0.25">
      <c r="A180" s="31"/>
      <c r="B180" s="31"/>
      <c r="C180" s="31"/>
      <c r="D180" s="31"/>
      <c r="E180" s="31"/>
      <c r="F180" s="31"/>
      <c r="G180" s="31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B069-DB93-4C34-8CB3-610166307A6B}">
  <sheetPr>
    <pageSetUpPr fitToPage="1"/>
  </sheetPr>
  <dimension ref="A1:G34"/>
  <sheetViews>
    <sheetView workbookViewId="0">
      <selection activeCell="E6" sqref="E6"/>
    </sheetView>
  </sheetViews>
  <sheetFormatPr defaultRowHeight="15" x14ac:dyDescent="0.25"/>
  <cols>
    <col min="1" max="1" width="7.85546875" customWidth="1"/>
    <col min="2" max="2" width="59.5703125" customWidth="1"/>
    <col min="3" max="7" width="18.7109375" customWidth="1"/>
  </cols>
  <sheetData>
    <row r="1" spans="1:7" ht="12" customHeight="1" x14ac:dyDescent="0.25"/>
    <row r="2" spans="1:7" ht="18" x14ac:dyDescent="0.25">
      <c r="A2" s="1" t="s">
        <v>0</v>
      </c>
      <c r="B2" s="2"/>
      <c r="C2" s="2"/>
      <c r="D2" s="2"/>
    </row>
    <row r="3" spans="1:7" ht="20.25" customHeight="1" x14ac:dyDescent="0.3">
      <c r="A3" s="3"/>
      <c r="B3" s="4"/>
      <c r="C3" s="4"/>
      <c r="D3" s="4"/>
      <c r="E3" s="4"/>
      <c r="F3" s="4"/>
      <c r="G3" s="4"/>
    </row>
    <row r="4" spans="1:7" ht="20.25" customHeight="1" x14ac:dyDescent="0.3">
      <c r="A4" s="5" t="s">
        <v>187</v>
      </c>
      <c r="B4" s="5"/>
      <c r="C4" s="5"/>
      <c r="D4" s="5"/>
      <c r="E4" s="4"/>
      <c r="F4" s="4"/>
      <c r="G4" s="4"/>
    </row>
    <row r="5" spans="1:7" ht="20.25" customHeight="1" x14ac:dyDescent="0.3">
      <c r="A5" s="4"/>
      <c r="B5" s="4"/>
      <c r="C5" s="4"/>
      <c r="D5" s="4"/>
      <c r="E5" s="4"/>
      <c r="F5" s="4"/>
      <c r="G5" s="4"/>
    </row>
    <row r="6" spans="1:7" ht="63.75" customHeight="1" x14ac:dyDescent="0.25">
      <c r="A6" s="195" t="s">
        <v>2</v>
      </c>
      <c r="B6" s="196"/>
      <c r="C6" s="6" t="s">
        <v>3</v>
      </c>
      <c r="D6" s="6" t="s">
        <v>281</v>
      </c>
      <c r="E6" s="6" t="s">
        <v>5</v>
      </c>
      <c r="F6" s="6" t="s">
        <v>6</v>
      </c>
      <c r="G6" s="6" t="s">
        <v>7</v>
      </c>
    </row>
    <row r="7" spans="1:7" s="9" customFormat="1" ht="18" customHeight="1" x14ac:dyDescent="0.25">
      <c r="A7" s="75" t="s">
        <v>186</v>
      </c>
      <c r="B7" s="35" t="s">
        <v>185</v>
      </c>
      <c r="C7" s="8">
        <f>SUBTOTAL(9,C8:C31)</f>
        <v>1013048.81</v>
      </c>
      <c r="D7" s="8">
        <f>SUBTOTAL(9,D8:D31)</f>
        <v>2094363</v>
      </c>
      <c r="E7" s="8">
        <f>SUBTOTAL(9,E8:E31)</f>
        <v>2074806.46</v>
      </c>
      <c r="F7" s="8">
        <f>SUBTOTAL(9,F8:F31)</f>
        <v>2082048</v>
      </c>
      <c r="G7" s="8">
        <f>SUBTOTAL(9,G8:G31)</f>
        <v>2103948.88</v>
      </c>
    </row>
    <row r="8" spans="1:7" ht="30" hidden="1" customHeight="1" x14ac:dyDescent="0.3">
      <c r="A8" s="16"/>
      <c r="B8" s="5"/>
      <c r="C8" s="17"/>
      <c r="D8" s="17"/>
      <c r="E8" s="36"/>
      <c r="F8" s="36"/>
      <c r="G8" s="36"/>
    </row>
    <row r="9" spans="1:7" s="9" customFormat="1" ht="409.6" hidden="1" customHeight="1" x14ac:dyDescent="0.25">
      <c r="A9" s="13"/>
      <c r="B9" s="37"/>
      <c r="C9" s="14">
        <f>SUBTOTAL(9,C10:C30)</f>
        <v>1013048.81</v>
      </c>
      <c r="D9" s="14">
        <f>SUBTOTAL(9,D10:D30)</f>
        <v>2094363</v>
      </c>
      <c r="E9" s="14">
        <f>SUBTOTAL(9,E10:E30)</f>
        <v>2074806.46</v>
      </c>
      <c r="F9" s="14">
        <f>SUBTOTAL(9,F10:F30)</f>
        <v>2082048</v>
      </c>
      <c r="G9" s="14">
        <f>SUBTOTAL(9,G10:G30)</f>
        <v>2103948.88</v>
      </c>
    </row>
    <row r="10" spans="1:7" ht="30" hidden="1" customHeight="1" x14ac:dyDescent="0.25">
      <c r="A10" s="38"/>
      <c r="B10" s="1"/>
      <c r="C10" s="39"/>
      <c r="D10" s="39"/>
      <c r="E10" s="36"/>
      <c r="F10" s="36"/>
      <c r="G10" s="36"/>
    </row>
    <row r="11" spans="1:7" s="9" customFormat="1" ht="409.6" hidden="1" customHeight="1" x14ac:dyDescent="0.25">
      <c r="A11" s="40"/>
      <c r="B11" s="41"/>
      <c r="C11" s="42">
        <f>SUBTOTAL(9,C12:C29)</f>
        <v>1013048.81</v>
      </c>
      <c r="D11" s="42">
        <f>SUBTOTAL(9,D12:D29)</f>
        <v>2094363</v>
      </c>
      <c r="E11" s="42">
        <f>SUBTOTAL(9,E12:E29)</f>
        <v>2074806.46</v>
      </c>
      <c r="F11" s="42">
        <f>SUBTOTAL(9,F12:F29)</f>
        <v>2082048</v>
      </c>
      <c r="G11" s="42">
        <f>SUBTOTAL(9,G12:G29)</f>
        <v>2103948.88</v>
      </c>
    </row>
    <row r="12" spans="1:7" ht="30" hidden="1" customHeight="1" x14ac:dyDescent="0.25">
      <c r="A12" s="38"/>
      <c r="B12" s="31"/>
      <c r="C12" s="32"/>
      <c r="D12" s="12"/>
      <c r="E12" s="36"/>
      <c r="F12" s="36"/>
      <c r="G12" s="36"/>
    </row>
    <row r="13" spans="1:7" ht="409.6" hidden="1" customHeight="1" x14ac:dyDescent="0.25">
      <c r="A13" s="43"/>
      <c r="B13" s="44"/>
      <c r="C13" s="45">
        <f>SUBTOTAL(9,C14:C28)</f>
        <v>1013048.81</v>
      </c>
      <c r="D13" s="45">
        <f>SUBTOTAL(9,D14:D28)</f>
        <v>2094363</v>
      </c>
      <c r="E13" s="45">
        <f>SUBTOTAL(9,E14:E28)</f>
        <v>2074806.46</v>
      </c>
      <c r="F13" s="45">
        <f>SUBTOTAL(9,F14:F28)</f>
        <v>2082048</v>
      </c>
      <c r="G13" s="45">
        <f>SUBTOTAL(9,G14:G28)</f>
        <v>2103948.88</v>
      </c>
    </row>
    <row r="14" spans="1:7" ht="30" hidden="1" customHeight="1" x14ac:dyDescent="0.25">
      <c r="A14" s="38"/>
      <c r="B14" s="31"/>
      <c r="C14" s="32"/>
      <c r="D14" s="46"/>
      <c r="E14" s="36"/>
      <c r="F14" s="36"/>
      <c r="G14" s="36"/>
    </row>
    <row r="15" spans="1:7" ht="409.6" hidden="1" customHeight="1" x14ac:dyDescent="0.25">
      <c r="A15" s="47"/>
      <c r="B15" s="48"/>
      <c r="C15" s="49">
        <f>SUBTOTAL(9,C16:C27)</f>
        <v>1013048.81</v>
      </c>
      <c r="D15" s="49">
        <f>SUBTOTAL(9,D16:D27)</f>
        <v>2094363</v>
      </c>
      <c r="E15" s="49">
        <f>SUBTOTAL(9,E16:E27)</f>
        <v>2074806.46</v>
      </c>
      <c r="F15" s="49">
        <f>SUBTOTAL(9,F16:F27)</f>
        <v>2082048</v>
      </c>
      <c r="G15" s="49">
        <f>SUBTOTAL(9,G16:G27)</f>
        <v>2103948.88</v>
      </c>
    </row>
    <row r="16" spans="1:7" ht="30" hidden="1" customHeight="1" x14ac:dyDescent="0.25">
      <c r="A16" s="38"/>
      <c r="B16" s="31"/>
      <c r="C16" s="32"/>
      <c r="D16" s="50"/>
      <c r="E16" s="36"/>
      <c r="F16" s="36"/>
      <c r="G16" s="36"/>
    </row>
    <row r="17" spans="1:7" ht="409.6" hidden="1" customHeight="1" x14ac:dyDescent="0.25">
      <c r="A17" s="51"/>
      <c r="B17" s="52"/>
      <c r="C17" s="53">
        <f>SUBTOTAL(9,C18:C26)</f>
        <v>1013048.81</v>
      </c>
      <c r="D17" s="53">
        <f>SUBTOTAL(9,D18:D26)</f>
        <v>2094363</v>
      </c>
      <c r="E17" s="53">
        <f>SUBTOTAL(9,E18:E26)</f>
        <v>2074806.46</v>
      </c>
      <c r="F17" s="53">
        <f>SUBTOTAL(9,F18:F26)</f>
        <v>2082048</v>
      </c>
      <c r="G17" s="53">
        <f>SUBTOTAL(9,G18:G26)</f>
        <v>2103948.88</v>
      </c>
    </row>
    <row r="18" spans="1:7" ht="30" hidden="1" customHeight="1" x14ac:dyDescent="0.25">
      <c r="A18" s="38"/>
      <c r="B18" s="31"/>
      <c r="C18" s="32"/>
      <c r="D18" s="54"/>
      <c r="E18" s="36"/>
      <c r="F18" s="36"/>
      <c r="G18" s="36"/>
    </row>
    <row r="19" spans="1:7" ht="409.6" hidden="1" customHeight="1" x14ac:dyDescent="0.25">
      <c r="A19" s="55"/>
      <c r="B19" s="56"/>
      <c r="C19" s="57">
        <f>SUBTOTAL(9,C20:C25)</f>
        <v>1013048.81</v>
      </c>
      <c r="D19" s="57">
        <f>SUBTOTAL(9,D20:D25)</f>
        <v>2094363</v>
      </c>
      <c r="E19" s="57">
        <f>SUBTOTAL(9,E20:E25)</f>
        <v>2074806.46</v>
      </c>
      <c r="F19" s="57">
        <f>SUBTOTAL(9,F20:F25)</f>
        <v>2082048</v>
      </c>
      <c r="G19" s="57">
        <f>SUBTOTAL(9,G20:G25)</f>
        <v>2103948.88</v>
      </c>
    </row>
    <row r="20" spans="1:7" ht="22.5" hidden="1" customHeight="1" x14ac:dyDescent="0.25">
      <c r="A20" s="38"/>
      <c r="B20" s="31"/>
      <c r="C20" s="32"/>
      <c r="D20" s="54"/>
      <c r="E20" s="54"/>
      <c r="F20" s="54"/>
      <c r="G20" s="54"/>
    </row>
    <row r="21" spans="1:7" ht="409.6" hidden="1" customHeight="1" x14ac:dyDescent="0.25">
      <c r="A21" s="58"/>
      <c r="B21" s="59"/>
      <c r="C21" s="54">
        <f>SUBTOTAL(9,C22:C24)</f>
        <v>1013048.81</v>
      </c>
      <c r="D21" s="54">
        <f>SUBTOTAL(9,D22:D24)</f>
        <v>2094363</v>
      </c>
      <c r="E21" s="54">
        <f>SUBTOTAL(9,E22:E24)</f>
        <v>2074806.46</v>
      </c>
      <c r="F21" s="54">
        <f>SUBTOTAL(9,F22:F24)</f>
        <v>2082048</v>
      </c>
      <c r="G21" s="54">
        <f>SUBTOTAL(9,G22:G24)</f>
        <v>2103948.88</v>
      </c>
    </row>
    <row r="22" spans="1:7" ht="30" hidden="1" customHeight="1" x14ac:dyDescent="0.25">
      <c r="A22" s="38"/>
      <c r="B22" s="31"/>
      <c r="C22" s="32"/>
      <c r="D22" s="60"/>
      <c r="E22" s="36"/>
      <c r="F22" s="36"/>
      <c r="G22" s="36"/>
    </row>
    <row r="23" spans="1:7" ht="15" customHeight="1" x14ac:dyDescent="0.25">
      <c r="A23" s="26">
        <v>820</v>
      </c>
      <c r="B23" s="61" t="s">
        <v>184</v>
      </c>
      <c r="C23" s="27">
        <v>1013048.81</v>
      </c>
      <c r="D23" s="27">
        <v>2094363</v>
      </c>
      <c r="E23" s="27">
        <v>2074806.46</v>
      </c>
      <c r="F23" s="28">
        <v>2082048</v>
      </c>
      <c r="G23" s="28">
        <v>2103948.88</v>
      </c>
    </row>
    <row r="24" spans="1:7" hidden="1" x14ac:dyDescent="0.25">
      <c r="A24" s="31"/>
      <c r="B24" s="31"/>
      <c r="C24" s="32"/>
      <c r="D24" s="27"/>
      <c r="E24" s="27"/>
      <c r="F24" s="27"/>
      <c r="G24" s="27"/>
    </row>
    <row r="25" spans="1:7" hidden="1" x14ac:dyDescent="0.25">
      <c r="A25" s="31"/>
      <c r="B25" s="31"/>
      <c r="C25" s="32"/>
      <c r="D25" s="32"/>
      <c r="E25" s="36"/>
      <c r="F25" s="36"/>
      <c r="G25" s="36"/>
    </row>
    <row r="26" spans="1:7" ht="20.100000000000001" hidden="1" customHeight="1" x14ac:dyDescent="0.25">
      <c r="A26" s="31"/>
      <c r="B26" s="31"/>
      <c r="C26" s="32"/>
      <c r="D26" s="32"/>
      <c r="E26" s="36"/>
      <c r="F26" s="36"/>
      <c r="G26" s="36"/>
    </row>
    <row r="27" spans="1:7" ht="20.100000000000001" hidden="1" customHeight="1" x14ac:dyDescent="0.25">
      <c r="A27" s="31"/>
      <c r="B27" s="31"/>
      <c r="C27" s="32"/>
      <c r="D27" s="32"/>
      <c r="E27" s="36"/>
      <c r="F27" s="36"/>
      <c r="G27" s="36"/>
    </row>
    <row r="28" spans="1:7" ht="20.100000000000001" hidden="1" customHeight="1" x14ac:dyDescent="0.25">
      <c r="A28" s="31"/>
      <c r="B28" s="31"/>
      <c r="C28" s="32"/>
      <c r="D28" s="32"/>
      <c r="E28" s="36"/>
      <c r="F28" s="36"/>
      <c r="G28" s="36"/>
    </row>
    <row r="29" spans="1:7" ht="20.100000000000001" hidden="1" customHeight="1" x14ac:dyDescent="0.25">
      <c r="A29" s="31"/>
      <c r="B29" s="31"/>
      <c r="C29" s="32"/>
      <c r="D29" s="32"/>
      <c r="E29" s="36"/>
      <c r="F29" s="36"/>
      <c r="G29" s="36"/>
    </row>
    <row r="30" spans="1:7" ht="20.100000000000001" hidden="1" customHeight="1" x14ac:dyDescent="0.25">
      <c r="A30" s="31"/>
      <c r="B30" s="31"/>
      <c r="C30" s="32"/>
      <c r="D30" s="32"/>
      <c r="E30" s="36"/>
      <c r="F30" s="36"/>
      <c r="G30" s="36"/>
    </row>
    <row r="31" spans="1:7" hidden="1" x14ac:dyDescent="0.25">
      <c r="A31" s="31"/>
      <c r="B31" s="31"/>
      <c r="C31" s="32"/>
      <c r="D31" s="32"/>
      <c r="E31" s="36"/>
      <c r="F31" s="36"/>
      <c r="G31" s="36"/>
    </row>
    <row r="32" spans="1:7" hidden="1" x14ac:dyDescent="0.25">
      <c r="A32" s="31"/>
      <c r="B32" s="31"/>
      <c r="C32" s="32"/>
      <c r="D32" s="32"/>
      <c r="E32" s="36"/>
      <c r="F32" s="36"/>
      <c r="G32" s="36"/>
    </row>
    <row r="33" spans="1:7" ht="27.75" customHeight="1" x14ac:dyDescent="0.25">
      <c r="A33" s="72" t="s">
        <v>183</v>
      </c>
      <c r="B33" s="72"/>
      <c r="C33" s="73">
        <f>SUBTOTAL(9,C23:C32)</f>
        <v>1013048.81</v>
      </c>
      <c r="D33" s="73">
        <f>SUBTOTAL(9,D23:D32)</f>
        <v>2094363</v>
      </c>
      <c r="E33" s="73">
        <f>SUBTOTAL(9,E23:E32)</f>
        <v>2074806.46</v>
      </c>
      <c r="F33" s="73">
        <f>SUBTOTAL(9,F23:F32)</f>
        <v>2082048</v>
      </c>
      <c r="G33" s="73">
        <f>SUBTOTAL(9,G23:G32)</f>
        <v>2103948.88</v>
      </c>
    </row>
    <row r="34" spans="1:7" x14ac:dyDescent="0.25">
      <c r="A34" s="31"/>
      <c r="B34" s="31"/>
      <c r="C34" s="31"/>
      <c r="D34" s="31"/>
      <c r="E34" s="31"/>
      <c r="F34" s="31"/>
      <c r="G34" s="31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C977-A3F3-4E6C-8BB9-8F78CC6C0DFA}">
  <sheetPr>
    <pageSetUpPr fitToPage="1"/>
  </sheetPr>
  <dimension ref="A1:I531"/>
  <sheetViews>
    <sheetView tabSelected="1" topLeftCell="A241" workbookViewId="0">
      <selection activeCell="J282" sqref="J282"/>
    </sheetView>
  </sheetViews>
  <sheetFormatPr defaultRowHeight="15" x14ac:dyDescent="0.25"/>
  <cols>
    <col min="1" max="1" width="8.7109375" customWidth="1"/>
    <col min="2" max="2" width="59.5703125" customWidth="1"/>
    <col min="3" max="7" width="18.7109375" customWidth="1"/>
    <col min="8" max="8" width="9.5703125" customWidth="1"/>
    <col min="9" max="9" width="10.7109375" customWidth="1"/>
    <col min="257" max="257" width="8.7109375" customWidth="1"/>
    <col min="258" max="258" width="59.5703125" customWidth="1"/>
    <col min="259" max="263" width="18.7109375" customWidth="1"/>
    <col min="264" max="264" width="9.5703125" customWidth="1"/>
    <col min="265" max="265" width="10.7109375" customWidth="1"/>
    <col min="513" max="513" width="8.7109375" customWidth="1"/>
    <col min="514" max="514" width="59.5703125" customWidth="1"/>
    <col min="515" max="519" width="18.7109375" customWidth="1"/>
    <col min="520" max="520" width="9.5703125" customWidth="1"/>
    <col min="521" max="521" width="10.7109375" customWidth="1"/>
    <col min="769" max="769" width="8.7109375" customWidth="1"/>
    <col min="770" max="770" width="59.5703125" customWidth="1"/>
    <col min="771" max="775" width="18.7109375" customWidth="1"/>
    <col min="776" max="776" width="9.5703125" customWidth="1"/>
    <col min="777" max="777" width="10.7109375" customWidth="1"/>
    <col min="1025" max="1025" width="8.7109375" customWidth="1"/>
    <col min="1026" max="1026" width="59.5703125" customWidth="1"/>
    <col min="1027" max="1031" width="18.7109375" customWidth="1"/>
    <col min="1032" max="1032" width="9.5703125" customWidth="1"/>
    <col min="1033" max="1033" width="10.7109375" customWidth="1"/>
    <col min="1281" max="1281" width="8.7109375" customWidth="1"/>
    <col min="1282" max="1282" width="59.5703125" customWidth="1"/>
    <col min="1283" max="1287" width="18.7109375" customWidth="1"/>
    <col min="1288" max="1288" width="9.5703125" customWidth="1"/>
    <col min="1289" max="1289" width="10.7109375" customWidth="1"/>
    <col min="1537" max="1537" width="8.7109375" customWidth="1"/>
    <col min="1538" max="1538" width="59.5703125" customWidth="1"/>
    <col min="1539" max="1543" width="18.7109375" customWidth="1"/>
    <col min="1544" max="1544" width="9.5703125" customWidth="1"/>
    <col min="1545" max="1545" width="10.7109375" customWidth="1"/>
    <col min="1793" max="1793" width="8.7109375" customWidth="1"/>
    <col min="1794" max="1794" width="59.5703125" customWidth="1"/>
    <col min="1795" max="1799" width="18.7109375" customWidth="1"/>
    <col min="1800" max="1800" width="9.5703125" customWidth="1"/>
    <col min="1801" max="1801" width="10.7109375" customWidth="1"/>
    <col min="2049" max="2049" width="8.7109375" customWidth="1"/>
    <col min="2050" max="2050" width="59.5703125" customWidth="1"/>
    <col min="2051" max="2055" width="18.7109375" customWidth="1"/>
    <col min="2056" max="2056" width="9.5703125" customWidth="1"/>
    <col min="2057" max="2057" width="10.7109375" customWidth="1"/>
    <col min="2305" max="2305" width="8.7109375" customWidth="1"/>
    <col min="2306" max="2306" width="59.5703125" customWidth="1"/>
    <col min="2307" max="2311" width="18.7109375" customWidth="1"/>
    <col min="2312" max="2312" width="9.5703125" customWidth="1"/>
    <col min="2313" max="2313" width="10.7109375" customWidth="1"/>
    <col min="2561" max="2561" width="8.7109375" customWidth="1"/>
    <col min="2562" max="2562" width="59.5703125" customWidth="1"/>
    <col min="2563" max="2567" width="18.7109375" customWidth="1"/>
    <col min="2568" max="2568" width="9.5703125" customWidth="1"/>
    <col min="2569" max="2569" width="10.7109375" customWidth="1"/>
    <col min="2817" max="2817" width="8.7109375" customWidth="1"/>
    <col min="2818" max="2818" width="59.5703125" customWidth="1"/>
    <col min="2819" max="2823" width="18.7109375" customWidth="1"/>
    <col min="2824" max="2824" width="9.5703125" customWidth="1"/>
    <col min="2825" max="2825" width="10.7109375" customWidth="1"/>
    <col min="3073" max="3073" width="8.7109375" customWidth="1"/>
    <col min="3074" max="3074" width="59.5703125" customWidth="1"/>
    <col min="3075" max="3079" width="18.7109375" customWidth="1"/>
    <col min="3080" max="3080" width="9.5703125" customWidth="1"/>
    <col min="3081" max="3081" width="10.7109375" customWidth="1"/>
    <col min="3329" max="3329" width="8.7109375" customWidth="1"/>
    <col min="3330" max="3330" width="59.5703125" customWidth="1"/>
    <col min="3331" max="3335" width="18.7109375" customWidth="1"/>
    <col min="3336" max="3336" width="9.5703125" customWidth="1"/>
    <col min="3337" max="3337" width="10.7109375" customWidth="1"/>
    <col min="3585" max="3585" width="8.7109375" customWidth="1"/>
    <col min="3586" max="3586" width="59.5703125" customWidth="1"/>
    <col min="3587" max="3591" width="18.7109375" customWidth="1"/>
    <col min="3592" max="3592" width="9.5703125" customWidth="1"/>
    <col min="3593" max="3593" width="10.7109375" customWidth="1"/>
    <col min="3841" max="3841" width="8.7109375" customWidth="1"/>
    <col min="3842" max="3842" width="59.5703125" customWidth="1"/>
    <col min="3843" max="3847" width="18.7109375" customWidth="1"/>
    <col min="3848" max="3848" width="9.5703125" customWidth="1"/>
    <col min="3849" max="3849" width="10.7109375" customWidth="1"/>
    <col min="4097" max="4097" width="8.7109375" customWidth="1"/>
    <col min="4098" max="4098" width="59.5703125" customWidth="1"/>
    <col min="4099" max="4103" width="18.7109375" customWidth="1"/>
    <col min="4104" max="4104" width="9.5703125" customWidth="1"/>
    <col min="4105" max="4105" width="10.7109375" customWidth="1"/>
    <col min="4353" max="4353" width="8.7109375" customWidth="1"/>
    <col min="4354" max="4354" width="59.5703125" customWidth="1"/>
    <col min="4355" max="4359" width="18.7109375" customWidth="1"/>
    <col min="4360" max="4360" width="9.5703125" customWidth="1"/>
    <col min="4361" max="4361" width="10.7109375" customWidth="1"/>
    <col min="4609" max="4609" width="8.7109375" customWidth="1"/>
    <col min="4610" max="4610" width="59.5703125" customWidth="1"/>
    <col min="4611" max="4615" width="18.7109375" customWidth="1"/>
    <col min="4616" max="4616" width="9.5703125" customWidth="1"/>
    <col min="4617" max="4617" width="10.7109375" customWidth="1"/>
    <col min="4865" max="4865" width="8.7109375" customWidth="1"/>
    <col min="4866" max="4866" width="59.5703125" customWidth="1"/>
    <col min="4867" max="4871" width="18.7109375" customWidth="1"/>
    <col min="4872" max="4872" width="9.5703125" customWidth="1"/>
    <col min="4873" max="4873" width="10.7109375" customWidth="1"/>
    <col min="5121" max="5121" width="8.7109375" customWidth="1"/>
    <col min="5122" max="5122" width="59.5703125" customWidth="1"/>
    <col min="5123" max="5127" width="18.7109375" customWidth="1"/>
    <col min="5128" max="5128" width="9.5703125" customWidth="1"/>
    <col min="5129" max="5129" width="10.7109375" customWidth="1"/>
    <col min="5377" max="5377" width="8.7109375" customWidth="1"/>
    <col min="5378" max="5378" width="59.5703125" customWidth="1"/>
    <col min="5379" max="5383" width="18.7109375" customWidth="1"/>
    <col min="5384" max="5384" width="9.5703125" customWidth="1"/>
    <col min="5385" max="5385" width="10.7109375" customWidth="1"/>
    <col min="5633" max="5633" width="8.7109375" customWidth="1"/>
    <col min="5634" max="5634" width="59.5703125" customWidth="1"/>
    <col min="5635" max="5639" width="18.7109375" customWidth="1"/>
    <col min="5640" max="5640" width="9.5703125" customWidth="1"/>
    <col min="5641" max="5641" width="10.7109375" customWidth="1"/>
    <col min="5889" max="5889" width="8.7109375" customWidth="1"/>
    <col min="5890" max="5890" width="59.5703125" customWidth="1"/>
    <col min="5891" max="5895" width="18.7109375" customWidth="1"/>
    <col min="5896" max="5896" width="9.5703125" customWidth="1"/>
    <col min="5897" max="5897" width="10.7109375" customWidth="1"/>
    <col min="6145" max="6145" width="8.7109375" customWidth="1"/>
    <col min="6146" max="6146" width="59.5703125" customWidth="1"/>
    <col min="6147" max="6151" width="18.7109375" customWidth="1"/>
    <col min="6152" max="6152" width="9.5703125" customWidth="1"/>
    <col min="6153" max="6153" width="10.7109375" customWidth="1"/>
    <col min="6401" max="6401" width="8.7109375" customWidth="1"/>
    <col min="6402" max="6402" width="59.5703125" customWidth="1"/>
    <col min="6403" max="6407" width="18.7109375" customWidth="1"/>
    <col min="6408" max="6408" width="9.5703125" customWidth="1"/>
    <col min="6409" max="6409" width="10.7109375" customWidth="1"/>
    <col min="6657" max="6657" width="8.7109375" customWidth="1"/>
    <col min="6658" max="6658" width="59.5703125" customWidth="1"/>
    <col min="6659" max="6663" width="18.7109375" customWidth="1"/>
    <col min="6664" max="6664" width="9.5703125" customWidth="1"/>
    <col min="6665" max="6665" width="10.7109375" customWidth="1"/>
    <col min="6913" max="6913" width="8.7109375" customWidth="1"/>
    <col min="6914" max="6914" width="59.5703125" customWidth="1"/>
    <col min="6915" max="6919" width="18.7109375" customWidth="1"/>
    <col min="6920" max="6920" width="9.5703125" customWidth="1"/>
    <col min="6921" max="6921" width="10.7109375" customWidth="1"/>
    <col min="7169" max="7169" width="8.7109375" customWidth="1"/>
    <col min="7170" max="7170" width="59.5703125" customWidth="1"/>
    <col min="7171" max="7175" width="18.7109375" customWidth="1"/>
    <col min="7176" max="7176" width="9.5703125" customWidth="1"/>
    <col min="7177" max="7177" width="10.7109375" customWidth="1"/>
    <col min="7425" max="7425" width="8.7109375" customWidth="1"/>
    <col min="7426" max="7426" width="59.5703125" customWidth="1"/>
    <col min="7427" max="7431" width="18.7109375" customWidth="1"/>
    <col min="7432" max="7432" width="9.5703125" customWidth="1"/>
    <col min="7433" max="7433" width="10.7109375" customWidth="1"/>
    <col min="7681" max="7681" width="8.7109375" customWidth="1"/>
    <col min="7682" max="7682" width="59.5703125" customWidth="1"/>
    <col min="7683" max="7687" width="18.7109375" customWidth="1"/>
    <col min="7688" max="7688" width="9.5703125" customWidth="1"/>
    <col min="7689" max="7689" width="10.7109375" customWidth="1"/>
    <col min="7937" max="7937" width="8.7109375" customWidth="1"/>
    <col min="7938" max="7938" width="59.5703125" customWidth="1"/>
    <col min="7939" max="7943" width="18.7109375" customWidth="1"/>
    <col min="7944" max="7944" width="9.5703125" customWidth="1"/>
    <col min="7945" max="7945" width="10.7109375" customWidth="1"/>
    <col min="8193" max="8193" width="8.7109375" customWidth="1"/>
    <col min="8194" max="8194" width="59.5703125" customWidth="1"/>
    <col min="8195" max="8199" width="18.7109375" customWidth="1"/>
    <col min="8200" max="8200" width="9.5703125" customWidth="1"/>
    <col min="8201" max="8201" width="10.7109375" customWidth="1"/>
    <col min="8449" max="8449" width="8.7109375" customWidth="1"/>
    <col min="8450" max="8450" width="59.5703125" customWidth="1"/>
    <col min="8451" max="8455" width="18.7109375" customWidth="1"/>
    <col min="8456" max="8456" width="9.5703125" customWidth="1"/>
    <col min="8457" max="8457" width="10.7109375" customWidth="1"/>
    <col min="8705" max="8705" width="8.7109375" customWidth="1"/>
    <col min="8706" max="8706" width="59.5703125" customWidth="1"/>
    <col min="8707" max="8711" width="18.7109375" customWidth="1"/>
    <col min="8712" max="8712" width="9.5703125" customWidth="1"/>
    <col min="8713" max="8713" width="10.7109375" customWidth="1"/>
    <col min="8961" max="8961" width="8.7109375" customWidth="1"/>
    <col min="8962" max="8962" width="59.5703125" customWidth="1"/>
    <col min="8963" max="8967" width="18.7109375" customWidth="1"/>
    <col min="8968" max="8968" width="9.5703125" customWidth="1"/>
    <col min="8969" max="8969" width="10.7109375" customWidth="1"/>
    <col min="9217" max="9217" width="8.7109375" customWidth="1"/>
    <col min="9218" max="9218" width="59.5703125" customWidth="1"/>
    <col min="9219" max="9223" width="18.7109375" customWidth="1"/>
    <col min="9224" max="9224" width="9.5703125" customWidth="1"/>
    <col min="9225" max="9225" width="10.7109375" customWidth="1"/>
    <col min="9473" max="9473" width="8.7109375" customWidth="1"/>
    <col min="9474" max="9474" width="59.5703125" customWidth="1"/>
    <col min="9475" max="9479" width="18.7109375" customWidth="1"/>
    <col min="9480" max="9480" width="9.5703125" customWidth="1"/>
    <col min="9481" max="9481" width="10.7109375" customWidth="1"/>
    <col min="9729" max="9729" width="8.7109375" customWidth="1"/>
    <col min="9730" max="9730" width="59.5703125" customWidth="1"/>
    <col min="9731" max="9735" width="18.7109375" customWidth="1"/>
    <col min="9736" max="9736" width="9.5703125" customWidth="1"/>
    <col min="9737" max="9737" width="10.7109375" customWidth="1"/>
    <col min="9985" max="9985" width="8.7109375" customWidth="1"/>
    <col min="9986" max="9986" width="59.5703125" customWidth="1"/>
    <col min="9987" max="9991" width="18.7109375" customWidth="1"/>
    <col min="9992" max="9992" width="9.5703125" customWidth="1"/>
    <col min="9993" max="9993" width="10.7109375" customWidth="1"/>
    <col min="10241" max="10241" width="8.7109375" customWidth="1"/>
    <col min="10242" max="10242" width="59.5703125" customWidth="1"/>
    <col min="10243" max="10247" width="18.7109375" customWidth="1"/>
    <col min="10248" max="10248" width="9.5703125" customWidth="1"/>
    <col min="10249" max="10249" width="10.7109375" customWidth="1"/>
    <col min="10497" max="10497" width="8.7109375" customWidth="1"/>
    <col min="10498" max="10498" width="59.5703125" customWidth="1"/>
    <col min="10499" max="10503" width="18.7109375" customWidth="1"/>
    <col min="10504" max="10504" width="9.5703125" customWidth="1"/>
    <col min="10505" max="10505" width="10.7109375" customWidth="1"/>
    <col min="10753" max="10753" width="8.7109375" customWidth="1"/>
    <col min="10754" max="10754" width="59.5703125" customWidth="1"/>
    <col min="10755" max="10759" width="18.7109375" customWidth="1"/>
    <col min="10760" max="10760" width="9.5703125" customWidth="1"/>
    <col min="10761" max="10761" width="10.7109375" customWidth="1"/>
    <col min="11009" max="11009" width="8.7109375" customWidth="1"/>
    <col min="11010" max="11010" width="59.5703125" customWidth="1"/>
    <col min="11011" max="11015" width="18.7109375" customWidth="1"/>
    <col min="11016" max="11016" width="9.5703125" customWidth="1"/>
    <col min="11017" max="11017" width="10.7109375" customWidth="1"/>
    <col min="11265" max="11265" width="8.7109375" customWidth="1"/>
    <col min="11266" max="11266" width="59.5703125" customWidth="1"/>
    <col min="11267" max="11271" width="18.7109375" customWidth="1"/>
    <col min="11272" max="11272" width="9.5703125" customWidth="1"/>
    <col min="11273" max="11273" width="10.7109375" customWidth="1"/>
    <col min="11521" max="11521" width="8.7109375" customWidth="1"/>
    <col min="11522" max="11522" width="59.5703125" customWidth="1"/>
    <col min="11523" max="11527" width="18.7109375" customWidth="1"/>
    <col min="11528" max="11528" width="9.5703125" customWidth="1"/>
    <col min="11529" max="11529" width="10.7109375" customWidth="1"/>
    <col min="11777" max="11777" width="8.7109375" customWidth="1"/>
    <col min="11778" max="11778" width="59.5703125" customWidth="1"/>
    <col min="11779" max="11783" width="18.7109375" customWidth="1"/>
    <col min="11784" max="11784" width="9.5703125" customWidth="1"/>
    <col min="11785" max="11785" width="10.7109375" customWidth="1"/>
    <col min="12033" max="12033" width="8.7109375" customWidth="1"/>
    <col min="12034" max="12034" width="59.5703125" customWidth="1"/>
    <col min="12035" max="12039" width="18.7109375" customWidth="1"/>
    <col min="12040" max="12040" width="9.5703125" customWidth="1"/>
    <col min="12041" max="12041" width="10.7109375" customWidth="1"/>
    <col min="12289" max="12289" width="8.7109375" customWidth="1"/>
    <col min="12290" max="12290" width="59.5703125" customWidth="1"/>
    <col min="12291" max="12295" width="18.7109375" customWidth="1"/>
    <col min="12296" max="12296" width="9.5703125" customWidth="1"/>
    <col min="12297" max="12297" width="10.7109375" customWidth="1"/>
    <col min="12545" max="12545" width="8.7109375" customWidth="1"/>
    <col min="12546" max="12546" width="59.5703125" customWidth="1"/>
    <col min="12547" max="12551" width="18.7109375" customWidth="1"/>
    <col min="12552" max="12552" width="9.5703125" customWidth="1"/>
    <col min="12553" max="12553" width="10.7109375" customWidth="1"/>
    <col min="12801" max="12801" width="8.7109375" customWidth="1"/>
    <col min="12802" max="12802" width="59.5703125" customWidth="1"/>
    <col min="12803" max="12807" width="18.7109375" customWidth="1"/>
    <col min="12808" max="12808" width="9.5703125" customWidth="1"/>
    <col min="12809" max="12809" width="10.7109375" customWidth="1"/>
    <col min="13057" max="13057" width="8.7109375" customWidth="1"/>
    <col min="13058" max="13058" width="59.5703125" customWidth="1"/>
    <col min="13059" max="13063" width="18.7109375" customWidth="1"/>
    <col min="13064" max="13064" width="9.5703125" customWidth="1"/>
    <col min="13065" max="13065" width="10.7109375" customWidth="1"/>
    <col min="13313" max="13313" width="8.7109375" customWidth="1"/>
    <col min="13314" max="13314" width="59.5703125" customWidth="1"/>
    <col min="13315" max="13319" width="18.7109375" customWidth="1"/>
    <col min="13320" max="13320" width="9.5703125" customWidth="1"/>
    <col min="13321" max="13321" width="10.7109375" customWidth="1"/>
    <col min="13569" max="13569" width="8.7109375" customWidth="1"/>
    <col min="13570" max="13570" width="59.5703125" customWidth="1"/>
    <col min="13571" max="13575" width="18.7109375" customWidth="1"/>
    <col min="13576" max="13576" width="9.5703125" customWidth="1"/>
    <col min="13577" max="13577" width="10.7109375" customWidth="1"/>
    <col min="13825" max="13825" width="8.7109375" customWidth="1"/>
    <col min="13826" max="13826" width="59.5703125" customWidth="1"/>
    <col min="13827" max="13831" width="18.7109375" customWidth="1"/>
    <col min="13832" max="13832" width="9.5703125" customWidth="1"/>
    <col min="13833" max="13833" width="10.7109375" customWidth="1"/>
    <col min="14081" max="14081" width="8.7109375" customWidth="1"/>
    <col min="14082" max="14082" width="59.5703125" customWidth="1"/>
    <col min="14083" max="14087" width="18.7109375" customWidth="1"/>
    <col min="14088" max="14088" width="9.5703125" customWidth="1"/>
    <col min="14089" max="14089" width="10.7109375" customWidth="1"/>
    <col min="14337" max="14337" width="8.7109375" customWidth="1"/>
    <col min="14338" max="14338" width="59.5703125" customWidth="1"/>
    <col min="14339" max="14343" width="18.7109375" customWidth="1"/>
    <col min="14344" max="14344" width="9.5703125" customWidth="1"/>
    <col min="14345" max="14345" width="10.7109375" customWidth="1"/>
    <col min="14593" max="14593" width="8.7109375" customWidth="1"/>
    <col min="14594" max="14594" width="59.5703125" customWidth="1"/>
    <col min="14595" max="14599" width="18.7109375" customWidth="1"/>
    <col min="14600" max="14600" width="9.5703125" customWidth="1"/>
    <col min="14601" max="14601" width="10.7109375" customWidth="1"/>
    <col min="14849" max="14849" width="8.7109375" customWidth="1"/>
    <col min="14850" max="14850" width="59.5703125" customWidth="1"/>
    <col min="14851" max="14855" width="18.7109375" customWidth="1"/>
    <col min="14856" max="14856" width="9.5703125" customWidth="1"/>
    <col min="14857" max="14857" width="10.7109375" customWidth="1"/>
    <col min="15105" max="15105" width="8.7109375" customWidth="1"/>
    <col min="15106" max="15106" width="59.5703125" customWidth="1"/>
    <col min="15107" max="15111" width="18.7109375" customWidth="1"/>
    <col min="15112" max="15112" width="9.5703125" customWidth="1"/>
    <col min="15113" max="15113" width="10.7109375" customWidth="1"/>
    <col min="15361" max="15361" width="8.7109375" customWidth="1"/>
    <col min="15362" max="15362" width="59.5703125" customWidth="1"/>
    <col min="15363" max="15367" width="18.7109375" customWidth="1"/>
    <col min="15368" max="15368" width="9.5703125" customWidth="1"/>
    <col min="15369" max="15369" width="10.7109375" customWidth="1"/>
    <col min="15617" max="15617" width="8.7109375" customWidth="1"/>
    <col min="15618" max="15618" width="59.5703125" customWidth="1"/>
    <col min="15619" max="15623" width="18.7109375" customWidth="1"/>
    <col min="15624" max="15624" width="9.5703125" customWidth="1"/>
    <col min="15625" max="15625" width="10.7109375" customWidth="1"/>
    <col min="15873" max="15873" width="8.7109375" customWidth="1"/>
    <col min="15874" max="15874" width="59.5703125" customWidth="1"/>
    <col min="15875" max="15879" width="18.7109375" customWidth="1"/>
    <col min="15880" max="15880" width="9.5703125" customWidth="1"/>
    <col min="15881" max="15881" width="10.7109375" customWidth="1"/>
    <col min="16129" max="16129" width="8.7109375" customWidth="1"/>
    <col min="16130" max="16130" width="59.5703125" customWidth="1"/>
    <col min="16131" max="16135" width="18.7109375" customWidth="1"/>
    <col min="16136" max="16136" width="9.5703125" customWidth="1"/>
    <col min="16137" max="16137" width="10.7109375" customWidth="1"/>
  </cols>
  <sheetData>
    <row r="1" spans="1:7" ht="12" customHeight="1" x14ac:dyDescent="0.25"/>
    <row r="2" spans="1:7" ht="18" x14ac:dyDescent="0.25">
      <c r="A2" s="1" t="s">
        <v>0</v>
      </c>
      <c r="B2" s="2"/>
      <c r="C2" s="2"/>
      <c r="D2" s="2"/>
    </row>
    <row r="3" spans="1:7" ht="20.25" customHeight="1" x14ac:dyDescent="0.3">
      <c r="A3" s="3"/>
      <c r="B3" s="4"/>
      <c r="C3" s="4"/>
      <c r="D3" s="4"/>
      <c r="E3" s="4"/>
      <c r="F3" s="4"/>
      <c r="G3" s="4"/>
    </row>
    <row r="4" spans="1:7" ht="20.25" customHeight="1" x14ac:dyDescent="0.3">
      <c r="A4" s="5" t="s">
        <v>199</v>
      </c>
      <c r="B4" s="5"/>
      <c r="C4" s="5"/>
      <c r="D4" s="5"/>
      <c r="E4" s="4"/>
      <c r="F4" s="4"/>
      <c r="G4" s="4"/>
    </row>
    <row r="5" spans="1:7" ht="20.25" customHeight="1" x14ac:dyDescent="0.3">
      <c r="A5" s="4"/>
      <c r="B5" s="4"/>
      <c r="C5" s="4"/>
      <c r="D5" s="4"/>
      <c r="E5" s="4"/>
      <c r="F5" s="4"/>
      <c r="G5" s="4"/>
    </row>
    <row r="6" spans="1:7" ht="63.75" customHeight="1" x14ac:dyDescent="0.25">
      <c r="A6" s="195" t="s">
        <v>2</v>
      </c>
      <c r="B6" s="196"/>
      <c r="C6" s="6" t="s">
        <v>3</v>
      </c>
      <c r="D6" s="6" t="s">
        <v>281</v>
      </c>
      <c r="E6" s="6" t="s">
        <v>5</v>
      </c>
      <c r="F6" s="6" t="s">
        <v>6</v>
      </c>
      <c r="G6" s="6" t="s">
        <v>7</v>
      </c>
    </row>
    <row r="7" spans="1:7" s="9" customFormat="1" ht="18" customHeight="1" x14ac:dyDescent="0.25">
      <c r="A7" s="7" t="s">
        <v>190</v>
      </c>
      <c r="B7" s="7" t="s">
        <v>191</v>
      </c>
      <c r="C7" s="8">
        <f>SUBTOTAL(9,C8:C23)</f>
        <v>676577.60000000009</v>
      </c>
      <c r="D7" s="8">
        <f>SUBTOTAL(9,D8:D23)</f>
        <v>1218869</v>
      </c>
      <c r="E7" s="8">
        <f>SUBTOTAL(9,E8:E23)</f>
        <v>1604620</v>
      </c>
      <c r="F7" s="8">
        <f>SUBTOTAL(9,F8:F23)</f>
        <v>1668438</v>
      </c>
      <c r="G7" s="8">
        <f>SUBTOTAL(9,G8:G23)</f>
        <v>1678338.88</v>
      </c>
    </row>
    <row r="8" spans="1:7" s="9" customFormat="1" ht="20.25" hidden="1" customHeight="1" x14ac:dyDescent="0.25">
      <c r="A8" s="10"/>
      <c r="B8" s="11"/>
      <c r="C8" s="12"/>
      <c r="D8" s="12"/>
      <c r="E8" s="12"/>
      <c r="F8" s="12"/>
      <c r="G8" s="12"/>
    </row>
    <row r="9" spans="1:7" s="15" customFormat="1" ht="409.6" hidden="1" customHeight="1" x14ac:dyDescent="0.25">
      <c r="A9" s="13" t="s">
        <v>43</v>
      </c>
      <c r="B9" s="13" t="s">
        <v>44</v>
      </c>
      <c r="C9" s="14">
        <f>SUBTOTAL(9,C10:C22)</f>
        <v>676577.60000000009</v>
      </c>
      <c r="D9" s="14">
        <f>SUBTOTAL(9,D10:D22)</f>
        <v>1218869</v>
      </c>
      <c r="E9" s="14">
        <f>SUBTOTAL(9,E10:E22)</f>
        <v>1604620</v>
      </c>
      <c r="F9" s="14">
        <f>SUBTOTAL(9,F10:F22)</f>
        <v>1668438</v>
      </c>
      <c r="G9" s="14">
        <f>SUBTOTAL(9,G10:G22)</f>
        <v>1678338.88</v>
      </c>
    </row>
    <row r="10" spans="1:7" ht="20.25" hidden="1" customHeight="1" x14ac:dyDescent="0.3">
      <c r="A10" s="16"/>
      <c r="B10" s="4"/>
      <c r="C10" s="17"/>
      <c r="D10" s="17"/>
      <c r="E10" s="17"/>
      <c r="F10" s="17"/>
      <c r="G10" s="17"/>
    </row>
    <row r="11" spans="1:7" ht="409.6" hidden="1" customHeight="1" x14ac:dyDescent="0.25">
      <c r="A11" s="18" t="s">
        <v>45</v>
      </c>
      <c r="B11" s="18" t="s">
        <v>46</v>
      </c>
      <c r="C11" s="19">
        <f>SUBTOTAL(9,C12:C21)</f>
        <v>676577.60000000009</v>
      </c>
      <c r="D11" s="19">
        <f>SUBTOTAL(9,D12:D21)</f>
        <v>1218869</v>
      </c>
      <c r="E11" s="19">
        <f>SUBTOTAL(9,E12:E21)</f>
        <v>1604620</v>
      </c>
      <c r="F11" s="19">
        <f>SUBTOTAL(9,F12:F21)</f>
        <v>1668438</v>
      </c>
      <c r="G11" s="19">
        <f>SUBTOTAL(9,G12:G21)</f>
        <v>1678338.88</v>
      </c>
    </row>
    <row r="12" spans="1:7" ht="20.25" hidden="1" customHeight="1" x14ac:dyDescent="0.3">
      <c r="A12" s="16"/>
      <c r="B12" s="4"/>
      <c r="C12" s="17"/>
      <c r="D12" s="17"/>
      <c r="E12" s="17"/>
      <c r="F12" s="17"/>
      <c r="G12" s="17"/>
    </row>
    <row r="13" spans="1:7" s="22" customFormat="1" ht="409.6" hidden="1" customHeight="1" x14ac:dyDescent="0.2">
      <c r="A13" s="20" t="s">
        <v>45</v>
      </c>
      <c r="B13" s="20" t="s">
        <v>46</v>
      </c>
      <c r="C13" s="21">
        <f>SUBTOTAL(9,C14:C20)</f>
        <v>676577.60000000009</v>
      </c>
      <c r="D13" s="21">
        <f>SUBTOTAL(9,D14:D20)</f>
        <v>1218869</v>
      </c>
      <c r="E13" s="21">
        <f>SUBTOTAL(9,E14:E20)</f>
        <v>1604620</v>
      </c>
      <c r="F13" s="21">
        <f>SUBTOTAL(9,F14:F20)</f>
        <v>1668438</v>
      </c>
      <c r="G13" s="21">
        <f>SUBTOTAL(9,G14:G20)</f>
        <v>1678338.88</v>
      </c>
    </row>
    <row r="14" spans="1:7" ht="20.25" hidden="1" customHeight="1" x14ac:dyDescent="0.3">
      <c r="A14" s="16"/>
      <c r="B14" s="4"/>
      <c r="C14" s="17"/>
      <c r="D14" s="17"/>
      <c r="E14" s="17"/>
      <c r="F14" s="17"/>
      <c r="G14" s="17"/>
    </row>
    <row r="15" spans="1:7" s="25" customFormat="1" ht="409.6" hidden="1" customHeight="1" x14ac:dyDescent="0.2">
      <c r="A15" s="23" t="s">
        <v>45</v>
      </c>
      <c r="B15" s="23" t="s">
        <v>46</v>
      </c>
      <c r="C15" s="24">
        <f>SUBTOTAL(9,C16:C19)</f>
        <v>676577.60000000009</v>
      </c>
      <c r="D15" s="24">
        <f>SUBTOTAL(9,D16:D19)</f>
        <v>1218869</v>
      </c>
      <c r="E15" s="24">
        <f>SUBTOTAL(9,E16:E19)</f>
        <v>1604620</v>
      </c>
      <c r="F15" s="24">
        <f>SUBTOTAL(9,F16:F19)</f>
        <v>1668438</v>
      </c>
      <c r="G15" s="24">
        <f>SUBTOTAL(9,G16:G19)</f>
        <v>1678338.88</v>
      </c>
    </row>
    <row r="16" spans="1:7" ht="20.25" hidden="1" customHeight="1" x14ac:dyDescent="0.3">
      <c r="A16" s="16"/>
      <c r="B16" s="4"/>
      <c r="C16" s="17"/>
      <c r="D16" s="17"/>
      <c r="E16" s="17"/>
      <c r="F16" s="17"/>
      <c r="G16" s="17"/>
    </row>
    <row r="17" spans="1:7" s="25" customFormat="1" ht="15" customHeight="1" x14ac:dyDescent="0.2">
      <c r="A17" s="26" t="s">
        <v>47</v>
      </c>
      <c r="B17" s="26" t="s">
        <v>48</v>
      </c>
      <c r="C17" s="27">
        <v>370826.82</v>
      </c>
      <c r="D17" s="27">
        <v>1066396</v>
      </c>
      <c r="E17" s="27">
        <v>1238752</v>
      </c>
      <c r="F17" s="28">
        <v>1302570</v>
      </c>
      <c r="G17" s="28">
        <v>1312470.8799999999</v>
      </c>
    </row>
    <row r="18" spans="1:7" s="25" customFormat="1" ht="15" customHeight="1" x14ac:dyDescent="0.2">
      <c r="A18" s="26" t="s">
        <v>49</v>
      </c>
      <c r="B18" s="26" t="s">
        <v>50</v>
      </c>
      <c r="C18" s="27">
        <v>305750.78000000003</v>
      </c>
      <c r="D18" s="27">
        <v>152473</v>
      </c>
      <c r="E18" s="27">
        <v>365868</v>
      </c>
      <c r="F18" s="28">
        <v>365868</v>
      </c>
      <c r="G18" s="28">
        <v>365868</v>
      </c>
    </row>
    <row r="19" spans="1:7" ht="20.25" hidden="1" customHeight="1" x14ac:dyDescent="0.3">
      <c r="A19" s="11"/>
      <c r="B19" s="10"/>
      <c r="C19" s="12"/>
      <c r="D19" s="17"/>
      <c r="E19" s="17"/>
      <c r="F19" s="17"/>
      <c r="G19" s="17"/>
    </row>
    <row r="20" spans="1:7" ht="20.25" hidden="1" customHeight="1" x14ac:dyDescent="0.3">
      <c r="A20" s="11"/>
      <c r="B20" s="10"/>
      <c r="C20" s="12"/>
      <c r="D20" s="17"/>
      <c r="E20" s="17"/>
      <c r="F20" s="17"/>
      <c r="G20" s="17"/>
    </row>
    <row r="21" spans="1:7" ht="20.25" hidden="1" customHeight="1" x14ac:dyDescent="0.3">
      <c r="A21" s="11"/>
      <c r="B21" s="10"/>
      <c r="C21" s="12"/>
      <c r="D21" s="17"/>
      <c r="E21" s="17"/>
      <c r="F21" s="17"/>
      <c r="G21" s="17"/>
    </row>
    <row r="22" spans="1:7" ht="20.25" hidden="1" customHeight="1" x14ac:dyDescent="0.3">
      <c r="A22" s="11"/>
      <c r="B22" s="10"/>
      <c r="C22" s="12"/>
      <c r="D22" s="17"/>
      <c r="E22" s="17"/>
      <c r="F22" s="17"/>
      <c r="G22" s="17"/>
    </row>
    <row r="23" spans="1:7" ht="20.25" hidden="1" customHeight="1" x14ac:dyDescent="0.3">
      <c r="A23" s="4"/>
      <c r="B23" s="4"/>
      <c r="C23" s="17"/>
      <c r="D23" s="17"/>
      <c r="E23" s="17"/>
      <c r="F23" s="17"/>
      <c r="G23" s="17"/>
    </row>
    <row r="24" spans="1:7" s="9" customFormat="1" ht="18" customHeight="1" x14ac:dyDescent="0.25">
      <c r="A24" s="7" t="s">
        <v>62</v>
      </c>
      <c r="B24" s="7" t="s">
        <v>192</v>
      </c>
      <c r="C24" s="8">
        <f>SUBTOTAL(9,C25:C40)</f>
        <v>102216.51999999999</v>
      </c>
      <c r="D24" s="8">
        <f>SUBTOTAL(9,D25:D40)</f>
        <v>115000</v>
      </c>
      <c r="E24" s="8">
        <f>SUBTOTAL(9,E25:E40)</f>
        <v>128000</v>
      </c>
      <c r="F24" s="8">
        <f>SUBTOTAL(9,F25:F40)</f>
        <v>135000</v>
      </c>
      <c r="G24" s="8">
        <f>SUBTOTAL(9,G25:G40)</f>
        <v>142000</v>
      </c>
    </row>
    <row r="25" spans="1:7" s="9" customFormat="1" ht="20.25" hidden="1" customHeight="1" x14ac:dyDescent="0.25">
      <c r="A25" s="10"/>
      <c r="B25" s="11"/>
      <c r="C25" s="12"/>
      <c r="D25" s="12"/>
      <c r="E25" s="12"/>
      <c r="F25" s="12"/>
      <c r="G25" s="12"/>
    </row>
    <row r="26" spans="1:7" s="15" customFormat="1" ht="409.6" hidden="1" customHeight="1" x14ac:dyDescent="0.25">
      <c r="A26" s="13" t="s">
        <v>32</v>
      </c>
      <c r="B26" s="13" t="s">
        <v>33</v>
      </c>
      <c r="C26" s="14">
        <f>SUBTOTAL(9,C27:C39)</f>
        <v>102216.51999999999</v>
      </c>
      <c r="D26" s="14">
        <f>SUBTOTAL(9,D27:D39)</f>
        <v>115000</v>
      </c>
      <c r="E26" s="14">
        <f>SUBTOTAL(9,E27:E39)</f>
        <v>128000</v>
      </c>
      <c r="F26" s="14">
        <f>SUBTOTAL(9,F27:F39)</f>
        <v>135000</v>
      </c>
      <c r="G26" s="14">
        <f>SUBTOTAL(9,G27:G39)</f>
        <v>142000</v>
      </c>
    </row>
    <row r="27" spans="1:7" ht="20.25" hidden="1" customHeight="1" x14ac:dyDescent="0.3">
      <c r="A27" s="16"/>
      <c r="B27" s="4"/>
      <c r="C27" s="17"/>
      <c r="D27" s="17"/>
      <c r="E27" s="17"/>
      <c r="F27" s="17"/>
      <c r="G27" s="17"/>
    </row>
    <row r="28" spans="1:7" ht="409.6" hidden="1" customHeight="1" x14ac:dyDescent="0.25">
      <c r="A28" s="18" t="s">
        <v>34</v>
      </c>
      <c r="B28" s="18" t="s">
        <v>35</v>
      </c>
      <c r="C28" s="19">
        <f>SUBTOTAL(9,C29:C38)</f>
        <v>102216.51999999999</v>
      </c>
      <c r="D28" s="19">
        <f>SUBTOTAL(9,D29:D38)</f>
        <v>115000</v>
      </c>
      <c r="E28" s="19">
        <f>SUBTOTAL(9,E29:E38)</f>
        <v>128000</v>
      </c>
      <c r="F28" s="19">
        <f>SUBTOTAL(9,F29:F38)</f>
        <v>135000</v>
      </c>
      <c r="G28" s="19">
        <f>SUBTOTAL(9,G29:G38)</f>
        <v>142000</v>
      </c>
    </row>
    <row r="29" spans="1:7" ht="20.25" hidden="1" customHeight="1" x14ac:dyDescent="0.3">
      <c r="A29" s="16"/>
      <c r="B29" s="4"/>
      <c r="C29" s="17"/>
      <c r="D29" s="17"/>
      <c r="E29" s="17"/>
      <c r="F29" s="17"/>
      <c r="G29" s="17"/>
    </row>
    <row r="30" spans="1:7" s="22" customFormat="1" ht="409.6" hidden="1" customHeight="1" x14ac:dyDescent="0.2">
      <c r="A30" s="20" t="s">
        <v>34</v>
      </c>
      <c r="B30" s="20" t="s">
        <v>35</v>
      </c>
      <c r="C30" s="21">
        <f>SUBTOTAL(9,C31:C37)</f>
        <v>102216.51999999999</v>
      </c>
      <c r="D30" s="21">
        <f>SUBTOTAL(9,D31:D37)</f>
        <v>115000</v>
      </c>
      <c r="E30" s="21">
        <f>SUBTOTAL(9,E31:E37)</f>
        <v>128000</v>
      </c>
      <c r="F30" s="21">
        <f>SUBTOTAL(9,F31:F37)</f>
        <v>135000</v>
      </c>
      <c r="G30" s="21">
        <f>SUBTOTAL(9,G31:G37)</f>
        <v>142000</v>
      </c>
    </row>
    <row r="31" spans="1:7" ht="20.25" hidden="1" customHeight="1" x14ac:dyDescent="0.3">
      <c r="A31" s="16"/>
      <c r="B31" s="4"/>
      <c r="C31" s="17"/>
      <c r="D31" s="17"/>
      <c r="E31" s="17"/>
      <c r="F31" s="17"/>
      <c r="G31" s="17"/>
    </row>
    <row r="32" spans="1:7" s="25" customFormat="1" ht="409.6" hidden="1" customHeight="1" x14ac:dyDescent="0.2">
      <c r="A32" s="23" t="s">
        <v>34</v>
      </c>
      <c r="B32" s="23" t="s">
        <v>35</v>
      </c>
      <c r="C32" s="24">
        <f>SUBTOTAL(9,C33:C36)</f>
        <v>102216.51999999999</v>
      </c>
      <c r="D32" s="24">
        <f>SUBTOTAL(9,D33:D36)</f>
        <v>115000</v>
      </c>
      <c r="E32" s="24">
        <f>SUBTOTAL(9,E33:E36)</f>
        <v>128000</v>
      </c>
      <c r="F32" s="24">
        <f>SUBTOTAL(9,F33:F36)</f>
        <v>135000</v>
      </c>
      <c r="G32" s="24">
        <f>SUBTOTAL(9,G33:G36)</f>
        <v>142000</v>
      </c>
    </row>
    <row r="33" spans="1:7" ht="20.25" hidden="1" customHeight="1" x14ac:dyDescent="0.3">
      <c r="A33" s="16"/>
      <c r="B33" s="4"/>
      <c r="C33" s="17"/>
      <c r="D33" s="17"/>
      <c r="E33" s="17"/>
      <c r="F33" s="17"/>
      <c r="G33" s="17"/>
    </row>
    <row r="34" spans="1:7" s="25" customFormat="1" ht="15" customHeight="1" x14ac:dyDescent="0.2">
      <c r="A34" s="26" t="s">
        <v>36</v>
      </c>
      <c r="B34" s="26" t="s">
        <v>37</v>
      </c>
      <c r="C34" s="27">
        <v>7305.76</v>
      </c>
      <c r="D34" s="27">
        <v>18000</v>
      </c>
      <c r="E34" s="27">
        <v>18000</v>
      </c>
      <c r="F34" s="28">
        <v>20000</v>
      </c>
      <c r="G34" s="28">
        <v>22000</v>
      </c>
    </row>
    <row r="35" spans="1:7" s="25" customFormat="1" ht="15" customHeight="1" x14ac:dyDescent="0.2">
      <c r="A35" s="26" t="s">
        <v>38</v>
      </c>
      <c r="B35" s="26" t="s">
        <v>39</v>
      </c>
      <c r="C35" s="27">
        <v>94910.76</v>
      </c>
      <c r="D35" s="27">
        <v>97000</v>
      </c>
      <c r="E35" s="27">
        <v>110000</v>
      </c>
      <c r="F35" s="28">
        <v>115000</v>
      </c>
      <c r="G35" s="28">
        <v>120000</v>
      </c>
    </row>
    <row r="36" spans="1:7" ht="20.25" hidden="1" customHeight="1" x14ac:dyDescent="0.3">
      <c r="A36" s="11"/>
      <c r="B36" s="10"/>
      <c r="C36" s="12"/>
      <c r="D36" s="17"/>
      <c r="E36" s="17"/>
      <c r="F36" s="17"/>
      <c r="G36" s="17"/>
    </row>
    <row r="37" spans="1:7" ht="20.25" hidden="1" customHeight="1" x14ac:dyDescent="0.3">
      <c r="A37" s="11"/>
      <c r="B37" s="10"/>
      <c r="C37" s="12"/>
      <c r="D37" s="17"/>
      <c r="E37" s="17"/>
      <c r="F37" s="17"/>
      <c r="G37" s="17"/>
    </row>
    <row r="38" spans="1:7" ht="20.25" hidden="1" customHeight="1" x14ac:dyDescent="0.3">
      <c r="A38" s="11"/>
      <c r="B38" s="10"/>
      <c r="C38" s="12"/>
      <c r="D38" s="17"/>
      <c r="E38" s="17"/>
      <c r="F38" s="17"/>
      <c r="G38" s="17"/>
    </row>
    <row r="39" spans="1:7" ht="20.25" hidden="1" customHeight="1" x14ac:dyDescent="0.3">
      <c r="A39" s="11"/>
      <c r="B39" s="10"/>
      <c r="C39" s="12"/>
      <c r="D39" s="17"/>
      <c r="E39" s="17"/>
      <c r="F39" s="17"/>
      <c r="G39" s="17"/>
    </row>
    <row r="40" spans="1:7" ht="20.25" hidden="1" customHeight="1" x14ac:dyDescent="0.3">
      <c r="A40" s="4"/>
      <c r="B40" s="4"/>
      <c r="C40" s="17"/>
      <c r="D40" s="17"/>
      <c r="E40" s="17"/>
      <c r="F40" s="17"/>
      <c r="G40" s="17"/>
    </row>
    <row r="41" spans="1:7" s="9" customFormat="1" ht="18" customHeight="1" x14ac:dyDescent="0.25">
      <c r="A41" s="7" t="s">
        <v>193</v>
      </c>
      <c r="B41" s="7" t="s">
        <v>194</v>
      </c>
      <c r="C41" s="8">
        <f>SUBTOTAL(9,C42:C85)</f>
        <v>336921.44999999995</v>
      </c>
      <c r="D41" s="8">
        <f>SUBTOTAL(9,D42:D85)</f>
        <v>352017</v>
      </c>
      <c r="E41" s="8">
        <f>SUBTOTAL(9,E42:E85)</f>
        <v>372000</v>
      </c>
      <c r="F41" s="8">
        <f>SUBTOTAL(9,F42:F85)</f>
        <v>377000</v>
      </c>
      <c r="G41" s="8">
        <f>SUBTOTAL(9,G42:G85)</f>
        <v>382000</v>
      </c>
    </row>
    <row r="42" spans="1:7" s="9" customFormat="1" ht="20.25" hidden="1" customHeight="1" x14ac:dyDescent="0.25">
      <c r="A42" s="10"/>
      <c r="B42" s="11"/>
      <c r="C42" s="12"/>
      <c r="D42" s="12"/>
      <c r="E42" s="12"/>
      <c r="F42" s="12"/>
      <c r="G42" s="12"/>
    </row>
    <row r="43" spans="1:7" s="15" customFormat="1" ht="409.6" hidden="1" customHeight="1" x14ac:dyDescent="0.25">
      <c r="A43" s="13" t="s">
        <v>20</v>
      </c>
      <c r="B43" s="13" t="s">
        <v>21</v>
      </c>
      <c r="C43" s="14">
        <f>SUBTOTAL(9,C44:C55)</f>
        <v>4.3</v>
      </c>
      <c r="D43" s="14">
        <f>SUBTOTAL(9,D44:D55)</f>
        <v>17</v>
      </c>
      <c r="E43" s="14">
        <f>SUBTOTAL(9,E44:E55)</f>
        <v>0</v>
      </c>
      <c r="F43" s="14">
        <f>SUBTOTAL(9,F44:F55)</f>
        <v>0</v>
      </c>
      <c r="G43" s="14">
        <f>SUBTOTAL(9,G44:G55)</f>
        <v>0</v>
      </c>
    </row>
    <row r="44" spans="1:7" ht="20.25" hidden="1" customHeight="1" x14ac:dyDescent="0.3">
      <c r="A44" s="16"/>
      <c r="B44" s="4"/>
      <c r="C44" s="17"/>
      <c r="D44" s="17"/>
      <c r="E44" s="17"/>
      <c r="F44" s="17"/>
      <c r="G44" s="17"/>
    </row>
    <row r="45" spans="1:7" ht="409.6" hidden="1" customHeight="1" x14ac:dyDescent="0.25">
      <c r="A45" s="18" t="s">
        <v>22</v>
      </c>
      <c r="B45" s="18" t="s">
        <v>23</v>
      </c>
      <c r="C45" s="19">
        <f>SUBTOTAL(9,C46:C54)</f>
        <v>4.3</v>
      </c>
      <c r="D45" s="19">
        <f>SUBTOTAL(9,D46:D54)</f>
        <v>17</v>
      </c>
      <c r="E45" s="19">
        <f>SUBTOTAL(9,E46:E54)</f>
        <v>0</v>
      </c>
      <c r="F45" s="19">
        <f>SUBTOTAL(9,F46:F54)</f>
        <v>0</v>
      </c>
      <c r="G45" s="19">
        <f>SUBTOTAL(9,G46:G54)</f>
        <v>0</v>
      </c>
    </row>
    <row r="46" spans="1:7" ht="20.25" hidden="1" customHeight="1" x14ac:dyDescent="0.3">
      <c r="A46" s="16"/>
      <c r="B46" s="4"/>
      <c r="C46" s="17"/>
      <c r="D46" s="17"/>
      <c r="E46" s="17"/>
      <c r="F46" s="17"/>
      <c r="G46" s="17"/>
    </row>
    <row r="47" spans="1:7" s="22" customFormat="1" ht="409.6" hidden="1" customHeight="1" x14ac:dyDescent="0.2">
      <c r="A47" s="20" t="s">
        <v>22</v>
      </c>
      <c r="B47" s="20" t="s">
        <v>23</v>
      </c>
      <c r="C47" s="21">
        <f>SUBTOTAL(9,C48:C53)</f>
        <v>4.3</v>
      </c>
      <c r="D47" s="21">
        <f>SUBTOTAL(9,D48:D53)</f>
        <v>17</v>
      </c>
      <c r="E47" s="21">
        <f>SUBTOTAL(9,E48:E53)</f>
        <v>0</v>
      </c>
      <c r="F47" s="21">
        <f>SUBTOTAL(9,F48:F53)</f>
        <v>0</v>
      </c>
      <c r="G47" s="21">
        <f>SUBTOTAL(9,G48:G53)</f>
        <v>0</v>
      </c>
    </row>
    <row r="48" spans="1:7" ht="20.25" hidden="1" customHeight="1" x14ac:dyDescent="0.3">
      <c r="A48" s="16"/>
      <c r="B48" s="4"/>
      <c r="C48" s="17"/>
      <c r="D48" s="17"/>
      <c r="E48" s="17"/>
      <c r="F48" s="17"/>
      <c r="G48" s="17"/>
    </row>
    <row r="49" spans="1:7" s="25" customFormat="1" ht="409.6" hidden="1" customHeight="1" x14ac:dyDescent="0.2">
      <c r="A49" s="23" t="s">
        <v>22</v>
      </c>
      <c r="B49" s="23" t="s">
        <v>23</v>
      </c>
      <c r="C49" s="24">
        <f>SUBTOTAL(9,C50:C52)</f>
        <v>4.3</v>
      </c>
      <c r="D49" s="24">
        <f>SUBTOTAL(9,D50:D52)</f>
        <v>17</v>
      </c>
      <c r="E49" s="24">
        <f>SUBTOTAL(9,E50:E52)</f>
        <v>0</v>
      </c>
      <c r="F49" s="24">
        <f>SUBTOTAL(9,F50:F52)</f>
        <v>0</v>
      </c>
      <c r="G49" s="24">
        <f>SUBTOTAL(9,G50:G52)</f>
        <v>0</v>
      </c>
    </row>
    <row r="50" spans="1:7" ht="20.25" hidden="1" customHeight="1" x14ac:dyDescent="0.3">
      <c r="A50" s="16"/>
      <c r="B50" s="4"/>
      <c r="C50" s="17"/>
      <c r="D50" s="17"/>
      <c r="E50" s="17"/>
      <c r="F50" s="17"/>
      <c r="G50" s="17"/>
    </row>
    <row r="51" spans="1:7" s="25" customFormat="1" ht="15" customHeight="1" x14ac:dyDescent="0.2">
      <c r="A51" s="26" t="s">
        <v>24</v>
      </c>
      <c r="B51" s="26" t="s">
        <v>25</v>
      </c>
      <c r="C51" s="27">
        <v>4.3</v>
      </c>
      <c r="D51" s="27">
        <v>17</v>
      </c>
      <c r="E51" s="27">
        <v>0</v>
      </c>
      <c r="F51" s="28">
        <v>0</v>
      </c>
      <c r="G51" s="28">
        <v>0</v>
      </c>
    </row>
    <row r="52" spans="1:7" ht="20.25" hidden="1" customHeight="1" x14ac:dyDescent="0.3">
      <c r="A52" s="11"/>
      <c r="B52" s="10"/>
      <c r="C52" s="12"/>
      <c r="D52" s="17"/>
      <c r="E52" s="17"/>
      <c r="F52" s="76"/>
      <c r="G52" s="76"/>
    </row>
    <row r="53" spans="1:7" ht="20.25" hidden="1" customHeight="1" x14ac:dyDescent="0.3">
      <c r="A53" s="11"/>
      <c r="B53" s="10"/>
      <c r="C53" s="12"/>
      <c r="D53" s="17"/>
      <c r="E53" s="17"/>
      <c r="F53" s="76"/>
      <c r="G53" s="76"/>
    </row>
    <row r="54" spans="1:7" ht="20.25" hidden="1" customHeight="1" x14ac:dyDescent="0.3">
      <c r="A54" s="11"/>
      <c r="B54" s="10"/>
      <c r="C54" s="12"/>
      <c r="D54" s="17"/>
      <c r="E54" s="17"/>
      <c r="F54" s="76"/>
      <c r="G54" s="76"/>
    </row>
    <row r="55" spans="1:7" ht="20.25" hidden="1" customHeight="1" x14ac:dyDescent="0.3">
      <c r="A55" s="11"/>
      <c r="B55" s="10"/>
      <c r="C55" s="12"/>
      <c r="D55" s="17"/>
      <c r="E55" s="17"/>
      <c r="F55" s="76"/>
      <c r="G55" s="76"/>
    </row>
    <row r="56" spans="1:7" s="15" customFormat="1" ht="409.6" hidden="1" customHeight="1" x14ac:dyDescent="0.25">
      <c r="A56" s="13" t="s">
        <v>26</v>
      </c>
      <c r="B56" s="13" t="s">
        <v>27</v>
      </c>
      <c r="C56" s="14">
        <f>SUBTOTAL(9,C57:C71)</f>
        <v>335451.17</v>
      </c>
      <c r="D56" s="14">
        <f>SUBTOTAL(9,D57:D71)</f>
        <v>350000</v>
      </c>
      <c r="E56" s="14">
        <f>SUBTOTAL(9,E57:E71)</f>
        <v>370000</v>
      </c>
      <c r="F56" s="71">
        <f>SUBTOTAL(9,F57:F71)</f>
        <v>375000</v>
      </c>
      <c r="G56" s="71">
        <f>SUBTOTAL(9,G57:G71)</f>
        <v>380000</v>
      </c>
    </row>
    <row r="57" spans="1:7" ht="20.25" hidden="1" customHeight="1" x14ac:dyDescent="0.3">
      <c r="A57" s="16"/>
      <c r="B57" s="4"/>
      <c r="C57" s="17"/>
      <c r="D57" s="17"/>
      <c r="E57" s="17"/>
      <c r="F57" s="76"/>
      <c r="G57" s="76"/>
    </row>
    <row r="58" spans="1:7" ht="409.6" hidden="1" customHeight="1" x14ac:dyDescent="0.25">
      <c r="A58" s="18" t="s">
        <v>28</v>
      </c>
      <c r="B58" s="18" t="s">
        <v>29</v>
      </c>
      <c r="C58" s="19">
        <f>SUBTOTAL(9,C59:C70)</f>
        <v>335451.17</v>
      </c>
      <c r="D58" s="19">
        <f>SUBTOTAL(9,D59:D70)</f>
        <v>350000</v>
      </c>
      <c r="E58" s="19">
        <f>SUBTOTAL(9,E59:E70)</f>
        <v>370000</v>
      </c>
      <c r="F58" s="79">
        <f>SUBTOTAL(9,F59:F70)</f>
        <v>375000</v>
      </c>
      <c r="G58" s="79">
        <f>SUBTOTAL(9,G59:G70)</f>
        <v>380000</v>
      </c>
    </row>
    <row r="59" spans="1:7" ht="20.25" hidden="1" customHeight="1" x14ac:dyDescent="0.3">
      <c r="A59" s="16"/>
      <c r="B59" s="4"/>
      <c r="C59" s="17"/>
      <c r="D59" s="17"/>
      <c r="E59" s="17"/>
      <c r="F59" s="76"/>
      <c r="G59" s="76"/>
    </row>
    <row r="60" spans="1:7" s="22" customFormat="1" ht="409.6" hidden="1" customHeight="1" x14ac:dyDescent="0.2">
      <c r="A60" s="20" t="s">
        <v>28</v>
      </c>
      <c r="B60" s="20" t="s">
        <v>29</v>
      </c>
      <c r="C60" s="21">
        <f>SUBTOTAL(9,C61:C69)</f>
        <v>335451.17</v>
      </c>
      <c r="D60" s="21">
        <f>SUBTOTAL(9,D61:D69)</f>
        <v>350000</v>
      </c>
      <c r="E60" s="21">
        <f>SUBTOTAL(9,E61:E69)</f>
        <v>370000</v>
      </c>
      <c r="F60" s="80">
        <f>SUBTOTAL(9,F61:F69)</f>
        <v>375000</v>
      </c>
      <c r="G60" s="80">
        <f>SUBTOTAL(9,G61:G69)</f>
        <v>380000</v>
      </c>
    </row>
    <row r="61" spans="1:7" ht="20.25" hidden="1" customHeight="1" x14ac:dyDescent="0.3">
      <c r="A61" s="16"/>
      <c r="B61" s="4"/>
      <c r="C61" s="17"/>
      <c r="D61" s="17"/>
      <c r="E61" s="17"/>
      <c r="F61" s="76"/>
      <c r="G61" s="76"/>
    </row>
    <row r="62" spans="1:7" s="25" customFormat="1" ht="409.6" hidden="1" customHeight="1" x14ac:dyDescent="0.2">
      <c r="A62" s="23" t="s">
        <v>28</v>
      </c>
      <c r="B62" s="23" t="s">
        <v>29</v>
      </c>
      <c r="C62" s="24">
        <f>SUBTOTAL(9,C63:C68)</f>
        <v>335451.17</v>
      </c>
      <c r="D62" s="24">
        <f>SUBTOTAL(9,D63:D68)</f>
        <v>350000</v>
      </c>
      <c r="E62" s="24">
        <f>SUBTOTAL(9,E63:E68)</f>
        <v>370000</v>
      </c>
      <c r="F62" s="81">
        <f>SUBTOTAL(9,F63:F68)</f>
        <v>375000</v>
      </c>
      <c r="G62" s="81">
        <f>SUBTOTAL(9,G63:G68)</f>
        <v>380000</v>
      </c>
    </row>
    <row r="63" spans="1:7" ht="20.25" hidden="1" customHeight="1" x14ac:dyDescent="0.3">
      <c r="A63" s="16"/>
      <c r="B63" s="4"/>
      <c r="C63" s="17"/>
      <c r="D63" s="17"/>
      <c r="E63" s="17"/>
      <c r="F63" s="76"/>
      <c r="G63" s="76"/>
    </row>
    <row r="64" spans="1:7" ht="15" customHeight="1" x14ac:dyDescent="0.25">
      <c r="A64" s="26">
        <v>6414</v>
      </c>
      <c r="B64" s="26" t="s">
        <v>200</v>
      </c>
      <c r="C64" s="27">
        <v>13.56</v>
      </c>
      <c r="D64" s="27">
        <v>0</v>
      </c>
      <c r="E64" s="27">
        <v>0</v>
      </c>
      <c r="F64" s="28">
        <v>0</v>
      </c>
      <c r="G64" s="28">
        <v>0</v>
      </c>
    </row>
    <row r="65" spans="1:7" ht="15" customHeight="1" x14ac:dyDescent="0.25">
      <c r="A65" s="26">
        <v>6415</v>
      </c>
      <c r="B65" s="26" t="s">
        <v>201</v>
      </c>
      <c r="C65" s="27">
        <v>0.49</v>
      </c>
      <c r="D65" s="27">
        <v>0</v>
      </c>
      <c r="E65" s="27">
        <v>0</v>
      </c>
      <c r="F65" s="28">
        <v>0</v>
      </c>
      <c r="G65" s="28">
        <v>0</v>
      </c>
    </row>
    <row r="66" spans="1:7" ht="15" customHeight="1" x14ac:dyDescent="0.25">
      <c r="A66" s="26">
        <v>6432</v>
      </c>
      <c r="B66" s="26" t="s">
        <v>202</v>
      </c>
      <c r="C66" s="27">
        <v>43.51</v>
      </c>
      <c r="D66" s="27">
        <v>0</v>
      </c>
      <c r="E66" s="27">
        <v>0</v>
      </c>
      <c r="F66" s="28">
        <v>0</v>
      </c>
      <c r="G66" s="28">
        <v>0</v>
      </c>
    </row>
    <row r="67" spans="1:7" s="25" customFormat="1" ht="15" customHeight="1" x14ac:dyDescent="0.2">
      <c r="A67" s="26" t="s">
        <v>30</v>
      </c>
      <c r="B67" s="26" t="s">
        <v>31</v>
      </c>
      <c r="C67" s="27">
        <v>335393.61</v>
      </c>
      <c r="D67" s="27">
        <v>350000</v>
      </c>
      <c r="E67" s="27">
        <v>370000</v>
      </c>
      <c r="F67" s="28">
        <v>375000</v>
      </c>
      <c r="G67" s="28">
        <v>380000</v>
      </c>
    </row>
    <row r="68" spans="1:7" ht="20.25" hidden="1" customHeight="1" x14ac:dyDescent="0.3">
      <c r="A68" s="11"/>
      <c r="B68" s="10"/>
      <c r="C68" s="12"/>
      <c r="D68" s="17"/>
      <c r="E68" s="17"/>
      <c r="F68" s="76"/>
      <c r="G68" s="76"/>
    </row>
    <row r="69" spans="1:7" ht="20.25" hidden="1" customHeight="1" x14ac:dyDescent="0.3">
      <c r="A69" s="11"/>
      <c r="B69" s="10"/>
      <c r="C69" s="12"/>
      <c r="D69" s="17"/>
      <c r="E69" s="17"/>
      <c r="F69" s="76"/>
      <c r="G69" s="76"/>
    </row>
    <row r="70" spans="1:7" ht="20.25" hidden="1" customHeight="1" x14ac:dyDescent="0.3">
      <c r="A70" s="11"/>
      <c r="B70" s="10"/>
      <c r="C70" s="12"/>
      <c r="D70" s="17"/>
      <c r="E70" s="17"/>
      <c r="F70" s="76"/>
      <c r="G70" s="76"/>
    </row>
    <row r="71" spans="1:7" ht="20.25" hidden="1" customHeight="1" x14ac:dyDescent="0.3">
      <c r="A71" s="11"/>
      <c r="B71" s="10"/>
      <c r="C71" s="12"/>
      <c r="D71" s="17"/>
      <c r="E71" s="17"/>
      <c r="F71" s="76"/>
      <c r="G71" s="76"/>
    </row>
    <row r="72" spans="1:7" s="15" customFormat="1" ht="409.6" hidden="1" customHeight="1" x14ac:dyDescent="0.25">
      <c r="A72" s="13" t="s">
        <v>51</v>
      </c>
      <c r="B72" s="13" t="s">
        <v>52</v>
      </c>
      <c r="C72" s="14">
        <f>SUBTOTAL(9,C73:C84)</f>
        <v>1465.98</v>
      </c>
      <c r="D72" s="14">
        <f>SUBTOTAL(9,D73:D84)</f>
        <v>2000</v>
      </c>
      <c r="E72" s="14">
        <f>SUBTOTAL(9,E73:E84)</f>
        <v>2000</v>
      </c>
      <c r="F72" s="71">
        <f>SUBTOTAL(9,F73:F84)</f>
        <v>2000</v>
      </c>
      <c r="G72" s="71">
        <f>SUBTOTAL(9,G73:G84)</f>
        <v>2000</v>
      </c>
    </row>
    <row r="73" spans="1:7" ht="20.25" hidden="1" customHeight="1" x14ac:dyDescent="0.3">
      <c r="A73" s="16"/>
      <c r="B73" s="4"/>
      <c r="C73" s="17"/>
      <c r="D73" s="17"/>
      <c r="E73" s="17"/>
      <c r="F73" s="76"/>
      <c r="G73" s="76"/>
    </row>
    <row r="74" spans="1:7" ht="409.6" hidden="1" customHeight="1" x14ac:dyDescent="0.25">
      <c r="A74" s="18" t="s">
        <v>53</v>
      </c>
      <c r="B74" s="18" t="s">
        <v>54</v>
      </c>
      <c r="C74" s="19">
        <f>SUBTOTAL(9,C75:C83)</f>
        <v>1465.98</v>
      </c>
      <c r="D74" s="19">
        <f>SUBTOTAL(9,D75:D83)</f>
        <v>2000</v>
      </c>
      <c r="E74" s="19">
        <f>SUBTOTAL(9,E75:E83)</f>
        <v>2000</v>
      </c>
      <c r="F74" s="79">
        <f>SUBTOTAL(9,F75:F83)</f>
        <v>2000</v>
      </c>
      <c r="G74" s="79">
        <f>SUBTOTAL(9,G75:G83)</f>
        <v>2000</v>
      </c>
    </row>
    <row r="75" spans="1:7" ht="20.25" hidden="1" customHeight="1" x14ac:dyDescent="0.3">
      <c r="A75" s="16"/>
      <c r="B75" s="4"/>
      <c r="C75" s="17"/>
      <c r="D75" s="17"/>
      <c r="E75" s="17"/>
      <c r="F75" s="76"/>
      <c r="G75" s="76"/>
    </row>
    <row r="76" spans="1:7" s="22" customFormat="1" ht="409.6" hidden="1" customHeight="1" x14ac:dyDescent="0.2">
      <c r="A76" s="20" t="s">
        <v>53</v>
      </c>
      <c r="B76" s="20" t="s">
        <v>54</v>
      </c>
      <c r="C76" s="21">
        <f>SUBTOTAL(9,C77:C82)</f>
        <v>1465.98</v>
      </c>
      <c r="D76" s="21">
        <f>SUBTOTAL(9,D77:D82)</f>
        <v>2000</v>
      </c>
      <c r="E76" s="21">
        <f>SUBTOTAL(9,E77:E82)</f>
        <v>2000</v>
      </c>
      <c r="F76" s="80">
        <f>SUBTOTAL(9,F77:F82)</f>
        <v>2000</v>
      </c>
      <c r="G76" s="80">
        <f>SUBTOTAL(9,G77:G82)</f>
        <v>2000</v>
      </c>
    </row>
    <row r="77" spans="1:7" ht="20.25" hidden="1" customHeight="1" x14ac:dyDescent="0.3">
      <c r="A77" s="16"/>
      <c r="B77" s="4"/>
      <c r="C77" s="17"/>
      <c r="D77" s="17"/>
      <c r="E77" s="17"/>
      <c r="F77" s="76"/>
      <c r="G77" s="76"/>
    </row>
    <row r="78" spans="1:7" s="25" customFormat="1" ht="409.6" hidden="1" customHeight="1" x14ac:dyDescent="0.2">
      <c r="A78" s="23" t="s">
        <v>53</v>
      </c>
      <c r="B78" s="23" t="s">
        <v>54</v>
      </c>
      <c r="C78" s="24">
        <f>SUBTOTAL(9,C79:C81)</f>
        <v>1465.98</v>
      </c>
      <c r="D78" s="24">
        <f>SUBTOTAL(9,D79:D81)</f>
        <v>2000</v>
      </c>
      <c r="E78" s="24">
        <f>SUBTOTAL(9,E79:E81)</f>
        <v>2000</v>
      </c>
      <c r="F78" s="81">
        <f>SUBTOTAL(9,F79:F81)</f>
        <v>2000</v>
      </c>
      <c r="G78" s="81">
        <f>SUBTOTAL(9,G79:G81)</f>
        <v>2000</v>
      </c>
    </row>
    <row r="79" spans="1:7" ht="20.25" hidden="1" customHeight="1" x14ac:dyDescent="0.3">
      <c r="A79" s="16"/>
      <c r="B79" s="4"/>
      <c r="C79" s="17"/>
      <c r="D79" s="17"/>
      <c r="E79" s="17"/>
      <c r="F79" s="76"/>
      <c r="G79" s="76"/>
    </row>
    <row r="80" spans="1:7" s="25" customFormat="1" ht="15" customHeight="1" x14ac:dyDescent="0.2">
      <c r="A80" s="26" t="s">
        <v>55</v>
      </c>
      <c r="B80" s="26" t="s">
        <v>54</v>
      </c>
      <c r="C80" s="27">
        <v>1465.98</v>
      </c>
      <c r="D80" s="27">
        <v>2000</v>
      </c>
      <c r="E80" s="27">
        <v>2000</v>
      </c>
      <c r="F80" s="28">
        <v>2000</v>
      </c>
      <c r="G80" s="28">
        <v>2000</v>
      </c>
    </row>
    <row r="81" spans="1:7" ht="20.25" hidden="1" customHeight="1" x14ac:dyDescent="0.3">
      <c r="A81" s="11"/>
      <c r="B81" s="10"/>
      <c r="C81" s="12"/>
      <c r="D81" s="17"/>
      <c r="E81" s="17"/>
      <c r="F81" s="17"/>
      <c r="G81" s="17"/>
    </row>
    <row r="82" spans="1:7" ht="20.25" hidden="1" customHeight="1" x14ac:dyDescent="0.3">
      <c r="A82" s="11"/>
      <c r="B82" s="10"/>
      <c r="C82" s="12"/>
      <c r="D82" s="17"/>
      <c r="E82" s="17"/>
      <c r="F82" s="17"/>
      <c r="G82" s="17"/>
    </row>
    <row r="83" spans="1:7" ht="20.25" hidden="1" customHeight="1" x14ac:dyDescent="0.3">
      <c r="A83" s="11"/>
      <c r="B83" s="10"/>
      <c r="C83" s="12"/>
      <c r="D83" s="17"/>
      <c r="E83" s="17"/>
      <c r="F83" s="17"/>
      <c r="G83" s="17"/>
    </row>
    <row r="84" spans="1:7" ht="20.25" hidden="1" customHeight="1" x14ac:dyDescent="0.3">
      <c r="A84" s="11"/>
      <c r="B84" s="10"/>
      <c r="C84" s="12"/>
      <c r="D84" s="17"/>
      <c r="E84" s="17"/>
      <c r="F84" s="17"/>
      <c r="G84" s="17"/>
    </row>
    <row r="85" spans="1:7" ht="20.25" hidden="1" customHeight="1" x14ac:dyDescent="0.3">
      <c r="A85" s="4"/>
      <c r="B85" s="4"/>
      <c r="C85" s="17"/>
      <c r="D85" s="17"/>
      <c r="E85" s="17"/>
      <c r="F85" s="17"/>
      <c r="G85" s="17"/>
    </row>
    <row r="86" spans="1:7" s="9" customFormat="1" ht="18" customHeight="1" x14ac:dyDescent="0.25">
      <c r="A86" s="7" t="s">
        <v>195</v>
      </c>
      <c r="B86" s="7" t="s">
        <v>196</v>
      </c>
      <c r="C86" s="8">
        <f>SUBTOTAL(9,C87:C112)</f>
        <v>25308.559999999998</v>
      </c>
      <c r="D86" s="8">
        <f>SUBTOTAL(9,D87:D112)</f>
        <v>104135</v>
      </c>
      <c r="E86" s="8">
        <f>SUBTOTAL(9,E87:E112)</f>
        <v>0</v>
      </c>
      <c r="F86" s="8">
        <f>SUBTOTAL(9,F87:F112)</f>
        <v>0</v>
      </c>
      <c r="G86" s="8">
        <f>SUBTOTAL(9,G87:G112)</f>
        <v>0</v>
      </c>
    </row>
    <row r="87" spans="1:7" s="9" customFormat="1" ht="20.25" hidden="1" customHeight="1" x14ac:dyDescent="0.25">
      <c r="A87" s="10"/>
      <c r="B87" s="11"/>
      <c r="C87" s="12"/>
      <c r="D87" s="12"/>
      <c r="E87" s="12"/>
      <c r="F87" s="12"/>
      <c r="G87" s="12"/>
    </row>
    <row r="88" spans="1:7" s="15" customFormat="1" ht="409.6" hidden="1" customHeight="1" x14ac:dyDescent="0.25">
      <c r="A88" s="13" t="s">
        <v>10</v>
      </c>
      <c r="B88" s="13" t="s">
        <v>11</v>
      </c>
      <c r="C88" s="14">
        <f>SUBTOTAL(9,C89:C111)</f>
        <v>25308.559999999998</v>
      </c>
      <c r="D88" s="14">
        <f>SUBTOTAL(9,D89:D111)</f>
        <v>104135</v>
      </c>
      <c r="E88" s="14">
        <f>SUBTOTAL(9,E89:E111)</f>
        <v>0</v>
      </c>
      <c r="F88" s="14">
        <f>SUBTOTAL(9,F89:F111)</f>
        <v>0</v>
      </c>
      <c r="G88" s="14">
        <f>SUBTOTAL(9,G89:G111)</f>
        <v>0</v>
      </c>
    </row>
    <row r="89" spans="1:7" ht="20.25" hidden="1" customHeight="1" x14ac:dyDescent="0.3">
      <c r="A89" s="16"/>
      <c r="B89" s="4"/>
      <c r="C89" s="17"/>
      <c r="D89" s="17"/>
      <c r="E89" s="17"/>
      <c r="F89" s="17"/>
      <c r="G89" s="17"/>
    </row>
    <row r="90" spans="1:7" ht="409.6" hidden="1" customHeight="1" x14ac:dyDescent="0.25">
      <c r="A90" s="18" t="s">
        <v>12</v>
      </c>
      <c r="B90" s="18" t="s">
        <v>13</v>
      </c>
      <c r="C90" s="19">
        <f>SUBTOTAL(9,C91:C99)</f>
        <v>15808.56</v>
      </c>
      <c r="D90" s="19">
        <f>SUBTOTAL(9,D91:D99)</f>
        <v>26067</v>
      </c>
      <c r="E90" s="19">
        <f>SUBTOTAL(9,E91:E99)</f>
        <v>0</v>
      </c>
      <c r="F90" s="19">
        <f>SUBTOTAL(9,F91:F99)</f>
        <v>0</v>
      </c>
      <c r="G90" s="19">
        <f>SUBTOTAL(9,G91:G99)</f>
        <v>0</v>
      </c>
    </row>
    <row r="91" spans="1:7" ht="20.25" hidden="1" customHeight="1" x14ac:dyDescent="0.3">
      <c r="A91" s="16"/>
      <c r="B91" s="4"/>
      <c r="C91" s="17"/>
      <c r="D91" s="17"/>
      <c r="E91" s="17"/>
      <c r="F91" s="17"/>
      <c r="G91" s="17"/>
    </row>
    <row r="92" spans="1:7" s="22" customFormat="1" ht="409.6" hidden="1" customHeight="1" x14ac:dyDescent="0.2">
      <c r="A92" s="20" t="s">
        <v>12</v>
      </c>
      <c r="B92" s="20" t="s">
        <v>13</v>
      </c>
      <c r="C92" s="21">
        <f>SUBTOTAL(9,C93:C98)</f>
        <v>15808.56</v>
      </c>
      <c r="D92" s="21">
        <f>SUBTOTAL(9,D93:D98)</f>
        <v>26067</v>
      </c>
      <c r="E92" s="21">
        <f>SUBTOTAL(9,E93:E98)</f>
        <v>0</v>
      </c>
      <c r="F92" s="21">
        <f>SUBTOTAL(9,F93:F98)</f>
        <v>0</v>
      </c>
      <c r="G92" s="21">
        <f>SUBTOTAL(9,G93:G98)</f>
        <v>0</v>
      </c>
    </row>
    <row r="93" spans="1:7" ht="20.25" hidden="1" customHeight="1" x14ac:dyDescent="0.3">
      <c r="A93" s="16"/>
      <c r="B93" s="4"/>
      <c r="C93" s="17"/>
      <c r="D93" s="17"/>
      <c r="E93" s="17"/>
      <c r="F93" s="17"/>
      <c r="G93" s="17"/>
    </row>
    <row r="94" spans="1:7" s="25" customFormat="1" ht="409.6" hidden="1" customHeight="1" x14ac:dyDescent="0.2">
      <c r="A94" s="23" t="s">
        <v>12</v>
      </c>
      <c r="B94" s="23" t="s">
        <v>13</v>
      </c>
      <c r="C94" s="24">
        <f>SUBTOTAL(9,C95:C97)</f>
        <v>15808.56</v>
      </c>
      <c r="D94" s="24">
        <f>SUBTOTAL(9,D95:D97)</f>
        <v>26067</v>
      </c>
      <c r="E94" s="24">
        <f>SUBTOTAL(9,E95:E97)</f>
        <v>0</v>
      </c>
      <c r="F94" s="24">
        <f>SUBTOTAL(9,F95:F97)</f>
        <v>0</v>
      </c>
      <c r="G94" s="24">
        <f>SUBTOTAL(9,G95:G97)</f>
        <v>0</v>
      </c>
    </row>
    <row r="95" spans="1:7" ht="20.25" hidden="1" customHeight="1" x14ac:dyDescent="0.3">
      <c r="A95" s="16"/>
      <c r="B95" s="4"/>
      <c r="C95" s="17"/>
      <c r="D95" s="17"/>
      <c r="E95" s="17"/>
      <c r="F95" s="17"/>
      <c r="G95" s="17"/>
    </row>
    <row r="96" spans="1:7" s="25" customFormat="1" ht="15" customHeight="1" x14ac:dyDescent="0.2">
      <c r="A96" s="26" t="s">
        <v>14</v>
      </c>
      <c r="B96" s="26" t="s">
        <v>15</v>
      </c>
      <c r="C96" s="27">
        <v>15808.56</v>
      </c>
      <c r="D96" s="27">
        <v>26067</v>
      </c>
      <c r="E96" s="27">
        <v>0</v>
      </c>
      <c r="F96" s="28">
        <v>0</v>
      </c>
      <c r="G96" s="28">
        <v>0</v>
      </c>
    </row>
    <row r="97" spans="1:7" ht="20.25" hidden="1" customHeight="1" x14ac:dyDescent="0.3">
      <c r="A97" s="11"/>
      <c r="B97" s="10"/>
      <c r="C97" s="12"/>
      <c r="D97" s="17"/>
      <c r="E97" s="17"/>
      <c r="F97" s="76"/>
      <c r="G97" s="76"/>
    </row>
    <row r="98" spans="1:7" ht="20.25" hidden="1" customHeight="1" x14ac:dyDescent="0.3">
      <c r="A98" s="11"/>
      <c r="B98" s="10"/>
      <c r="C98" s="12"/>
      <c r="D98" s="17"/>
      <c r="E98" s="17"/>
      <c r="F98" s="76"/>
      <c r="G98" s="76"/>
    </row>
    <row r="99" spans="1:7" ht="20.25" hidden="1" customHeight="1" x14ac:dyDescent="0.3">
      <c r="A99" s="11"/>
      <c r="B99" s="10"/>
      <c r="C99" s="12"/>
      <c r="D99" s="17"/>
      <c r="E99" s="17"/>
      <c r="F99" s="76"/>
      <c r="G99" s="76"/>
    </row>
    <row r="100" spans="1:7" ht="409.6" hidden="1" customHeight="1" x14ac:dyDescent="0.25">
      <c r="A100" s="18" t="s">
        <v>16</v>
      </c>
      <c r="B100" s="18" t="s">
        <v>17</v>
      </c>
      <c r="C100" s="19">
        <f>SUBTOTAL(9,C101:C110)</f>
        <v>9500</v>
      </c>
      <c r="D100" s="19">
        <f>SUBTOTAL(9,D101:D110)</f>
        <v>78068</v>
      </c>
      <c r="E100" s="19">
        <f>SUBTOTAL(9,E101:E110)</f>
        <v>0</v>
      </c>
      <c r="F100" s="79">
        <f>SUBTOTAL(9,F101:F110)</f>
        <v>0</v>
      </c>
      <c r="G100" s="79">
        <f>SUBTOTAL(9,G101:G110)</f>
        <v>0</v>
      </c>
    </row>
    <row r="101" spans="1:7" ht="20.25" hidden="1" customHeight="1" x14ac:dyDescent="0.3">
      <c r="A101" s="16"/>
      <c r="B101" s="4"/>
      <c r="C101" s="17"/>
      <c r="D101" s="17"/>
      <c r="E101" s="17"/>
      <c r="F101" s="76"/>
      <c r="G101" s="76"/>
    </row>
    <row r="102" spans="1:7" s="22" customFormat="1" ht="409.6" hidden="1" customHeight="1" x14ac:dyDescent="0.2">
      <c r="A102" s="20" t="s">
        <v>16</v>
      </c>
      <c r="B102" s="20" t="s">
        <v>17</v>
      </c>
      <c r="C102" s="21">
        <f>SUBTOTAL(9,C103:C109)</f>
        <v>9500</v>
      </c>
      <c r="D102" s="21">
        <f>SUBTOTAL(9,D103:D109)</f>
        <v>78068</v>
      </c>
      <c r="E102" s="21">
        <f>SUBTOTAL(9,E103:E109)</f>
        <v>0</v>
      </c>
      <c r="F102" s="80">
        <f>SUBTOTAL(9,F103:F109)</f>
        <v>0</v>
      </c>
      <c r="G102" s="80">
        <f>SUBTOTAL(9,G103:G109)</f>
        <v>0</v>
      </c>
    </row>
    <row r="103" spans="1:7" ht="20.25" hidden="1" customHeight="1" x14ac:dyDescent="0.3">
      <c r="A103" s="16"/>
      <c r="B103" s="4"/>
      <c r="C103" s="17"/>
      <c r="D103" s="17"/>
      <c r="E103" s="17"/>
      <c r="F103" s="76"/>
      <c r="G103" s="76"/>
    </row>
    <row r="104" spans="1:7" s="25" customFormat="1" ht="409.6" hidden="1" customHeight="1" x14ac:dyDescent="0.2">
      <c r="A104" s="23" t="s">
        <v>16</v>
      </c>
      <c r="B104" s="23" t="s">
        <v>17</v>
      </c>
      <c r="C104" s="24">
        <f>SUBTOTAL(9,C105:C108)</f>
        <v>9500</v>
      </c>
      <c r="D104" s="24">
        <f>SUBTOTAL(9,D105:D108)</f>
        <v>78068</v>
      </c>
      <c r="E104" s="24">
        <f>SUBTOTAL(9,E105:E108)</f>
        <v>0</v>
      </c>
      <c r="F104" s="81">
        <f>SUBTOTAL(9,F105:F108)</f>
        <v>0</v>
      </c>
      <c r="G104" s="81">
        <f>SUBTOTAL(9,G105:G108)</f>
        <v>0</v>
      </c>
    </row>
    <row r="105" spans="1:7" ht="20.25" hidden="1" customHeight="1" x14ac:dyDescent="0.3">
      <c r="A105" s="16"/>
      <c r="B105" s="4"/>
      <c r="C105" s="17"/>
      <c r="D105" s="17"/>
      <c r="E105" s="17"/>
      <c r="F105" s="76"/>
      <c r="G105" s="76"/>
    </row>
    <row r="106" spans="1:7" ht="15.75" customHeight="1" x14ac:dyDescent="0.25">
      <c r="A106" s="26">
        <v>6391</v>
      </c>
      <c r="B106" s="26" t="s">
        <v>203</v>
      </c>
      <c r="C106" s="27">
        <v>9500</v>
      </c>
      <c r="D106" s="27">
        <v>0</v>
      </c>
      <c r="E106" s="27">
        <v>0</v>
      </c>
      <c r="F106" s="28">
        <v>0</v>
      </c>
      <c r="G106" s="28">
        <v>0</v>
      </c>
    </row>
    <row r="107" spans="1:7" s="25" customFormat="1" ht="15" customHeight="1" x14ac:dyDescent="0.2">
      <c r="A107" s="26" t="s">
        <v>18</v>
      </c>
      <c r="B107" s="26" t="s">
        <v>19</v>
      </c>
      <c r="C107" s="27">
        <v>0</v>
      </c>
      <c r="D107" s="27">
        <v>78068</v>
      </c>
      <c r="E107" s="27">
        <v>0</v>
      </c>
      <c r="F107" s="28">
        <v>0</v>
      </c>
      <c r="G107" s="28">
        <v>0</v>
      </c>
    </row>
    <row r="108" spans="1:7" ht="20.25" hidden="1" customHeight="1" x14ac:dyDescent="0.3">
      <c r="A108" s="11"/>
      <c r="B108" s="10"/>
      <c r="C108" s="12"/>
      <c r="D108" s="17"/>
      <c r="E108" s="17"/>
      <c r="F108" s="17"/>
      <c r="G108" s="17"/>
    </row>
    <row r="109" spans="1:7" ht="20.25" hidden="1" customHeight="1" x14ac:dyDescent="0.3">
      <c r="A109" s="11"/>
      <c r="B109" s="10"/>
      <c r="C109" s="12"/>
      <c r="D109" s="17"/>
      <c r="E109" s="17"/>
      <c r="F109" s="17"/>
      <c r="G109" s="17"/>
    </row>
    <row r="110" spans="1:7" ht="20.25" hidden="1" customHeight="1" x14ac:dyDescent="0.3">
      <c r="A110" s="11"/>
      <c r="B110" s="10"/>
      <c r="C110" s="12"/>
      <c r="D110" s="17"/>
      <c r="E110" s="17"/>
      <c r="F110" s="17"/>
      <c r="G110" s="17"/>
    </row>
    <row r="111" spans="1:7" ht="20.25" hidden="1" customHeight="1" x14ac:dyDescent="0.3">
      <c r="A111" s="11"/>
      <c r="B111" s="10"/>
      <c r="C111" s="12"/>
      <c r="D111" s="17"/>
      <c r="E111" s="17"/>
      <c r="F111" s="17"/>
      <c r="G111" s="17"/>
    </row>
    <row r="112" spans="1:7" ht="20.25" hidden="1" customHeight="1" x14ac:dyDescent="0.3">
      <c r="A112" s="4"/>
      <c r="B112" s="4"/>
      <c r="C112" s="17"/>
      <c r="D112" s="17"/>
      <c r="E112" s="17"/>
      <c r="F112" s="17"/>
      <c r="G112" s="17"/>
    </row>
    <row r="113" spans="1:7" ht="20.25" hidden="1" customHeight="1" x14ac:dyDescent="0.3">
      <c r="A113" s="4"/>
      <c r="B113" s="4"/>
      <c r="C113" s="17"/>
      <c r="D113" s="17"/>
      <c r="E113" s="17"/>
      <c r="F113" s="17"/>
      <c r="G113" s="17"/>
    </row>
    <row r="114" spans="1:7" ht="16.5" customHeight="1" x14ac:dyDescent="0.25">
      <c r="A114" s="82">
        <v>61</v>
      </c>
      <c r="B114" s="82" t="s">
        <v>204</v>
      </c>
      <c r="C114" s="83">
        <f>C115+C116</f>
        <v>6001.8</v>
      </c>
      <c r="D114" s="83">
        <v>0</v>
      </c>
      <c r="E114" s="83">
        <v>0</v>
      </c>
      <c r="F114" s="83">
        <v>0</v>
      </c>
      <c r="G114" s="83">
        <v>0</v>
      </c>
    </row>
    <row r="115" spans="1:7" ht="16.5" customHeight="1" x14ac:dyDescent="0.25">
      <c r="A115" s="26">
        <v>6631</v>
      </c>
      <c r="B115" s="26" t="s">
        <v>41</v>
      </c>
      <c r="C115" s="27">
        <v>5791.8</v>
      </c>
      <c r="D115" s="27">
        <v>0</v>
      </c>
      <c r="E115" s="27">
        <v>0</v>
      </c>
      <c r="F115" s="28">
        <v>0</v>
      </c>
      <c r="G115" s="28">
        <v>0</v>
      </c>
    </row>
    <row r="116" spans="1:7" ht="15" customHeight="1" x14ac:dyDescent="0.25">
      <c r="A116" s="26">
        <v>6632</v>
      </c>
      <c r="B116" s="26" t="s">
        <v>42</v>
      </c>
      <c r="C116" s="27">
        <v>210</v>
      </c>
      <c r="D116" s="27">
        <v>0</v>
      </c>
      <c r="E116" s="27">
        <v>0</v>
      </c>
      <c r="F116" s="28">
        <v>0</v>
      </c>
      <c r="G116" s="28">
        <v>0</v>
      </c>
    </row>
    <row r="117" spans="1:7" ht="15" customHeight="1" x14ac:dyDescent="0.25">
      <c r="A117" s="82">
        <v>71</v>
      </c>
      <c r="B117" s="82" t="s">
        <v>198</v>
      </c>
      <c r="C117" s="83">
        <f>C118</f>
        <v>13244.85</v>
      </c>
      <c r="D117" s="83">
        <v>0</v>
      </c>
      <c r="E117" s="83">
        <v>0</v>
      </c>
      <c r="F117" s="83">
        <v>0</v>
      </c>
      <c r="G117" s="83">
        <v>0</v>
      </c>
    </row>
    <row r="118" spans="1:7" ht="15" customHeight="1" x14ac:dyDescent="0.25">
      <c r="A118" s="26">
        <v>7211</v>
      </c>
      <c r="B118" s="26" t="s">
        <v>58</v>
      </c>
      <c r="C118" s="27">
        <v>13244.85</v>
      </c>
      <c r="D118" s="27">
        <v>0</v>
      </c>
      <c r="E118" s="27">
        <v>0</v>
      </c>
      <c r="F118" s="28">
        <v>0</v>
      </c>
      <c r="G118" s="28">
        <v>0</v>
      </c>
    </row>
    <row r="119" spans="1:7" ht="20.25" customHeight="1" x14ac:dyDescent="0.25">
      <c r="A119" s="7" t="s">
        <v>59</v>
      </c>
      <c r="B119" s="30"/>
      <c r="C119" s="8">
        <f>C7+C24+C41+C86+C114+C117</f>
        <v>1160270.7800000003</v>
      </c>
      <c r="D119" s="8">
        <f>SUBTOTAL(9,D17:D113)</f>
        <v>1790021</v>
      </c>
      <c r="E119" s="8">
        <f>SUBTOTAL(9,E17:E113)</f>
        <v>2104620</v>
      </c>
      <c r="F119" s="8">
        <f>SUBTOTAL(9,F17:F113)</f>
        <v>2180438</v>
      </c>
      <c r="G119" s="8">
        <f>SUBTOTAL(9,G17:G113)</f>
        <v>2202338.88</v>
      </c>
    </row>
    <row r="120" spans="1:7" x14ac:dyDescent="0.25">
      <c r="B120" s="31"/>
      <c r="C120" s="32"/>
      <c r="D120" s="32"/>
      <c r="E120" s="32"/>
      <c r="F120" s="32"/>
      <c r="G120" s="32"/>
    </row>
    <row r="121" spans="1:7" ht="63.75" customHeight="1" x14ac:dyDescent="0.25">
      <c r="A121" s="33" t="str">
        <f>A6</f>
        <v>Brojčana oznaka i naziv</v>
      </c>
      <c r="B121" s="34"/>
      <c r="C121" s="6" t="str">
        <f>C6</f>
        <v>Izvršenje 2023.</v>
      </c>
      <c r="D121" s="6" t="str">
        <f>D6</f>
        <v>Plan  2024.</v>
      </c>
      <c r="E121" s="6" t="str">
        <f>E6</f>
        <v>Plan za 2025.</v>
      </c>
      <c r="F121" s="6" t="str">
        <f>F6</f>
        <v>Projekcija za 2026.</v>
      </c>
      <c r="G121" s="6" t="str">
        <f>G6</f>
        <v>Projekcija za 2027.</v>
      </c>
    </row>
    <row r="122" spans="1:7" s="9" customFormat="1" ht="18" customHeight="1" x14ac:dyDescent="0.25">
      <c r="A122" s="7"/>
      <c r="B122" s="35" t="s">
        <v>205</v>
      </c>
      <c r="C122" s="8">
        <f>C124</f>
        <v>1013048.8099999999</v>
      </c>
      <c r="D122" s="8">
        <f>SUBTOTAL(9,D123:D520)</f>
        <v>2094363</v>
      </c>
      <c r="E122" s="8">
        <f>E124</f>
        <v>2074806.46</v>
      </c>
      <c r="F122" s="8">
        <f>F124</f>
        <v>2082048</v>
      </c>
      <c r="G122" s="8">
        <f>G124</f>
        <v>2103948.88</v>
      </c>
    </row>
    <row r="123" spans="1:7" ht="30" hidden="1" customHeight="1" x14ac:dyDescent="0.3">
      <c r="A123" s="16"/>
      <c r="B123" s="5"/>
      <c r="C123" s="17"/>
      <c r="D123" s="17"/>
      <c r="E123" s="36"/>
      <c r="F123" s="36"/>
      <c r="G123" s="36"/>
    </row>
    <row r="124" spans="1:7" s="9" customFormat="1" ht="18" customHeight="1" x14ac:dyDescent="0.25">
      <c r="A124" s="13">
        <v>40</v>
      </c>
      <c r="B124" s="37" t="s">
        <v>206</v>
      </c>
      <c r="C124" s="14">
        <f>C126+C253+C301+C467+C522</f>
        <v>1013048.8099999999</v>
      </c>
      <c r="D124" s="14">
        <f>SUBTOTAL(9,D125:D519)</f>
        <v>2094363</v>
      </c>
      <c r="E124" s="14">
        <f>E126+E253+E303+E467</f>
        <v>2074806.46</v>
      </c>
      <c r="F124" s="14">
        <f>F126+F255+F303</f>
        <v>2082048</v>
      </c>
      <c r="G124" s="14">
        <f>G128+G255+G303</f>
        <v>2103948.88</v>
      </c>
    </row>
    <row r="125" spans="1:7" ht="30" hidden="1" customHeight="1" x14ac:dyDescent="0.25">
      <c r="A125" s="38"/>
      <c r="B125" s="1"/>
      <c r="C125" s="39"/>
      <c r="D125" s="39"/>
      <c r="E125" s="36"/>
      <c r="F125" s="36"/>
      <c r="G125" s="36"/>
    </row>
    <row r="126" spans="1:7" s="9" customFormat="1" ht="18" customHeight="1" x14ac:dyDescent="0.25">
      <c r="A126" s="40" t="s">
        <v>190</v>
      </c>
      <c r="B126" s="41" t="s">
        <v>191</v>
      </c>
      <c r="C126" s="42">
        <f>C128</f>
        <v>676577.6</v>
      </c>
      <c r="D126" s="42">
        <f>SUBTOTAL(9,D127:D252)</f>
        <v>1218869</v>
      </c>
      <c r="E126" s="42">
        <f>E128</f>
        <v>1604620</v>
      </c>
      <c r="F126" s="42">
        <f>SUBTOTAL(9,F127:F252)</f>
        <v>1668438</v>
      </c>
      <c r="G126" s="42">
        <f>G128</f>
        <v>1678338.88</v>
      </c>
    </row>
    <row r="127" spans="1:7" ht="30" hidden="1" customHeight="1" x14ac:dyDescent="0.25">
      <c r="A127" s="38"/>
      <c r="B127" s="31"/>
      <c r="C127" s="32"/>
      <c r="D127" s="12"/>
      <c r="E127" s="36"/>
      <c r="F127" s="36"/>
      <c r="G127" s="36"/>
    </row>
    <row r="128" spans="1:7" ht="18" customHeight="1" x14ac:dyDescent="0.25">
      <c r="A128" s="43">
        <v>3903</v>
      </c>
      <c r="B128" s="44" t="s">
        <v>207</v>
      </c>
      <c r="C128" s="45">
        <f>C130+C190</f>
        <v>676577.6</v>
      </c>
      <c r="D128" s="45">
        <f>SUBTOTAL(9,D129:D251)</f>
        <v>1218869</v>
      </c>
      <c r="E128" s="45">
        <f>E130+E190</f>
        <v>1604620</v>
      </c>
      <c r="F128" s="45">
        <f>SUBTOTAL(9,F129:F251)</f>
        <v>1668438</v>
      </c>
      <c r="G128" s="45">
        <f>G130+G190</f>
        <v>1678338.88</v>
      </c>
    </row>
    <row r="129" spans="1:7" ht="30" hidden="1" customHeight="1" x14ac:dyDescent="0.25">
      <c r="A129" s="38"/>
      <c r="B129" s="31"/>
      <c r="C129" s="32"/>
      <c r="D129" s="46"/>
      <c r="E129" s="36"/>
      <c r="F129" s="36"/>
      <c r="G129" s="36"/>
    </row>
    <row r="130" spans="1:7" ht="18" customHeight="1" x14ac:dyDescent="0.25">
      <c r="A130" s="47" t="s">
        <v>208</v>
      </c>
      <c r="B130" s="48" t="s">
        <v>209</v>
      </c>
      <c r="C130" s="49">
        <f>C132</f>
        <v>364363.22000000003</v>
      </c>
      <c r="D130" s="49">
        <f>SUBTOTAL(9,D131:D189)</f>
        <v>652296</v>
      </c>
      <c r="E130" s="49">
        <f>SUBTOTAL(9,E131:E189)</f>
        <v>980609</v>
      </c>
      <c r="F130" s="49">
        <f>SUBTOTAL(9,F131:F189)</f>
        <v>1044427</v>
      </c>
      <c r="G130" s="49">
        <f>G132</f>
        <v>1054327.8799999999</v>
      </c>
    </row>
    <row r="131" spans="1:7" ht="30" hidden="1" customHeight="1" x14ac:dyDescent="0.25">
      <c r="A131" s="38"/>
      <c r="B131" s="31"/>
      <c r="C131" s="32"/>
      <c r="D131" s="50"/>
      <c r="E131" s="36"/>
      <c r="F131" s="36"/>
      <c r="G131" s="36"/>
    </row>
    <row r="132" spans="1:7" ht="18" customHeight="1" x14ac:dyDescent="0.25">
      <c r="A132" s="51" t="s">
        <v>60</v>
      </c>
      <c r="B132" s="52" t="s">
        <v>61</v>
      </c>
      <c r="C132" s="53">
        <f>C134+C150+C181</f>
        <v>364363.22000000003</v>
      </c>
      <c r="D132" s="53">
        <f>SUBTOTAL(9,D133:D188)</f>
        <v>652296</v>
      </c>
      <c r="E132" s="53">
        <f>SUBTOTAL(9,E133:E188)</f>
        <v>980609</v>
      </c>
      <c r="F132" s="53">
        <f>SUBTOTAL(9,F133:F188)</f>
        <v>1044427</v>
      </c>
      <c r="G132" s="53">
        <f>G134+G150+G181</f>
        <v>1054327.8799999999</v>
      </c>
    </row>
    <row r="133" spans="1:7" ht="30" hidden="1" customHeight="1" x14ac:dyDescent="0.25">
      <c r="A133" s="38"/>
      <c r="B133" s="31"/>
      <c r="C133" s="32"/>
      <c r="D133" s="54"/>
      <c r="E133" s="36"/>
      <c r="F133" s="36"/>
      <c r="G133" s="36"/>
    </row>
    <row r="134" spans="1:7" ht="18" customHeight="1" x14ac:dyDescent="0.25">
      <c r="A134" s="55" t="s">
        <v>62</v>
      </c>
      <c r="B134" s="56" t="s">
        <v>63</v>
      </c>
      <c r="C134" s="57">
        <f>C138+C139+C143+C147</f>
        <v>259208.27000000002</v>
      </c>
      <c r="D134" s="57">
        <f>SUBTOTAL(9,D135:D149)</f>
        <v>525604</v>
      </c>
      <c r="E134" s="57">
        <f>SUBTOTAL(9,E135:E149)</f>
        <v>826366</v>
      </c>
      <c r="F134" s="57">
        <f>SUBTOTAL(9,F135:F149)</f>
        <v>889984</v>
      </c>
      <c r="G134" s="57">
        <f>SUBTOTAL(9,G135:G149)</f>
        <v>894884.99</v>
      </c>
    </row>
    <row r="135" spans="1:7" ht="22.5" hidden="1" customHeight="1" x14ac:dyDescent="0.25">
      <c r="A135" s="38"/>
      <c r="B135" s="31"/>
      <c r="C135" s="32"/>
      <c r="D135" s="54"/>
      <c r="E135" s="54"/>
      <c r="F135" s="54"/>
      <c r="G135" s="54"/>
    </row>
    <row r="136" spans="1:7" ht="409.6" hidden="1" customHeight="1" x14ac:dyDescent="0.25">
      <c r="A136" s="58" t="s">
        <v>64</v>
      </c>
      <c r="B136" s="59" t="s">
        <v>65</v>
      </c>
      <c r="C136" s="54">
        <f>SUBTOTAL(9,C137:C140)</f>
        <v>211190.31</v>
      </c>
      <c r="D136" s="54">
        <f>SUBTOTAL(9,D137:D140)</f>
        <v>440390</v>
      </c>
      <c r="E136" s="54">
        <f>SUBTOTAL(9,E137:E140)</f>
        <v>703546</v>
      </c>
      <c r="F136" s="54">
        <f>SUBTOTAL(9,F137:F140)</f>
        <v>743645</v>
      </c>
      <c r="G136" s="54">
        <f>SUBTOTAL(9,G137:G140)</f>
        <v>747363.66</v>
      </c>
    </row>
    <row r="137" spans="1:7" ht="30" hidden="1" customHeight="1" x14ac:dyDescent="0.25">
      <c r="A137" s="38"/>
      <c r="B137" s="31"/>
      <c r="C137" s="32"/>
      <c r="D137" s="60"/>
      <c r="E137" s="36"/>
      <c r="F137" s="36"/>
      <c r="G137" s="36"/>
    </row>
    <row r="138" spans="1:7" ht="15" customHeight="1" x14ac:dyDescent="0.25">
      <c r="A138" s="26" t="s">
        <v>66</v>
      </c>
      <c r="B138" s="61" t="s">
        <v>67</v>
      </c>
      <c r="C138" s="27">
        <v>210096.76</v>
      </c>
      <c r="D138" s="27">
        <v>440000</v>
      </c>
      <c r="E138" s="27">
        <v>703546</v>
      </c>
      <c r="F138" s="28">
        <v>743645</v>
      </c>
      <c r="G138" s="28">
        <v>747363.66</v>
      </c>
    </row>
    <row r="139" spans="1:7" ht="15" customHeight="1" x14ac:dyDescent="0.25">
      <c r="A139" s="26" t="s">
        <v>70</v>
      </c>
      <c r="B139" s="61" t="s">
        <v>71</v>
      </c>
      <c r="C139" s="27">
        <v>1093.55</v>
      </c>
      <c r="D139" s="27">
        <v>390</v>
      </c>
      <c r="E139" s="27">
        <v>0</v>
      </c>
      <c r="F139" s="28">
        <v>0</v>
      </c>
      <c r="G139" s="28">
        <v>0</v>
      </c>
    </row>
    <row r="140" spans="1:7" hidden="1" x14ac:dyDescent="0.25">
      <c r="A140" s="31"/>
      <c r="B140" s="31"/>
      <c r="C140" s="32"/>
      <c r="D140" s="27"/>
      <c r="E140" s="27"/>
      <c r="F140" s="28"/>
      <c r="G140" s="28"/>
    </row>
    <row r="141" spans="1:7" ht="409.6" hidden="1" customHeight="1" x14ac:dyDescent="0.25">
      <c r="A141" s="58" t="s">
        <v>72</v>
      </c>
      <c r="B141" s="59" t="s">
        <v>73</v>
      </c>
      <c r="C141" s="54">
        <f>SUBTOTAL(9,C142:C144)</f>
        <v>13250.41</v>
      </c>
      <c r="D141" s="54">
        <f>SUBTOTAL(9,D142:D144)</f>
        <v>20500</v>
      </c>
      <c r="E141" s="54">
        <f>SUBTOTAL(9,E142:E144)</f>
        <v>22960</v>
      </c>
      <c r="F141" s="69">
        <f>SUBTOTAL(9,F142:F144)</f>
        <v>23637</v>
      </c>
      <c r="G141" s="69">
        <f>SUBTOTAL(9,G142:G144)</f>
        <v>24206.33</v>
      </c>
    </row>
    <row r="142" spans="1:7" ht="30" hidden="1" customHeight="1" x14ac:dyDescent="0.25">
      <c r="A142" s="38"/>
      <c r="B142" s="31"/>
      <c r="C142" s="32"/>
      <c r="D142" s="60"/>
      <c r="E142" s="36"/>
      <c r="F142" s="63"/>
      <c r="G142" s="63"/>
    </row>
    <row r="143" spans="1:7" ht="15" customHeight="1" x14ac:dyDescent="0.25">
      <c r="A143" s="26" t="s">
        <v>74</v>
      </c>
      <c r="B143" s="61" t="s">
        <v>73</v>
      </c>
      <c r="C143" s="27">
        <v>13250.41</v>
      </c>
      <c r="D143" s="27">
        <v>20500</v>
      </c>
      <c r="E143" s="27">
        <v>22960</v>
      </c>
      <c r="F143" s="28">
        <v>23637</v>
      </c>
      <c r="G143" s="28">
        <v>24206.33</v>
      </c>
    </row>
    <row r="144" spans="1:7" hidden="1" x14ac:dyDescent="0.25">
      <c r="A144" s="31"/>
      <c r="B144" s="31"/>
      <c r="C144" s="32"/>
      <c r="D144" s="27"/>
      <c r="E144" s="27"/>
      <c r="F144" s="28"/>
      <c r="G144" s="28"/>
    </row>
    <row r="145" spans="1:7" ht="409.6" hidden="1" customHeight="1" x14ac:dyDescent="0.25">
      <c r="A145" s="58" t="s">
        <v>75</v>
      </c>
      <c r="B145" s="59" t="s">
        <v>76</v>
      </c>
      <c r="C145" s="54">
        <f>SUBTOTAL(9,C146:C148)</f>
        <v>34767.550000000003</v>
      </c>
      <c r="D145" s="54">
        <f>SUBTOTAL(9,D146:D148)</f>
        <v>64714</v>
      </c>
      <c r="E145" s="54">
        <f>SUBTOTAL(9,E146:E148)</f>
        <v>99860</v>
      </c>
      <c r="F145" s="69">
        <f>SUBTOTAL(9,F146:F148)</f>
        <v>122702</v>
      </c>
      <c r="G145" s="69">
        <f>SUBTOTAL(9,G146:G148)</f>
        <v>123315</v>
      </c>
    </row>
    <row r="146" spans="1:7" ht="30" hidden="1" customHeight="1" x14ac:dyDescent="0.25">
      <c r="A146" s="38"/>
      <c r="B146" s="31"/>
      <c r="C146" s="32"/>
      <c r="D146" s="60"/>
      <c r="E146" s="36"/>
      <c r="F146" s="63"/>
      <c r="G146" s="63"/>
    </row>
    <row r="147" spans="1:7" ht="15" customHeight="1" x14ac:dyDescent="0.25">
      <c r="A147" s="26" t="s">
        <v>77</v>
      </c>
      <c r="B147" s="61" t="s">
        <v>78</v>
      </c>
      <c r="C147" s="27">
        <v>34767.550000000003</v>
      </c>
      <c r="D147" s="27">
        <v>64714</v>
      </c>
      <c r="E147" s="27">
        <v>99860</v>
      </c>
      <c r="F147" s="28">
        <v>122702</v>
      </c>
      <c r="G147" s="28">
        <v>123315</v>
      </c>
    </row>
    <row r="148" spans="1:7" hidden="1" x14ac:dyDescent="0.25">
      <c r="A148" s="31"/>
      <c r="B148" s="31"/>
      <c r="C148" s="32"/>
      <c r="D148" s="27"/>
      <c r="E148" s="27"/>
      <c r="F148" s="27"/>
      <c r="G148" s="27"/>
    </row>
    <row r="149" spans="1:7" hidden="1" x14ac:dyDescent="0.25">
      <c r="A149" s="31"/>
      <c r="B149" s="31"/>
      <c r="C149" s="32"/>
      <c r="D149" s="32"/>
      <c r="E149" s="36"/>
      <c r="F149" s="36"/>
      <c r="G149" s="36"/>
    </row>
    <row r="150" spans="1:7" ht="18" customHeight="1" x14ac:dyDescent="0.25">
      <c r="A150" s="55" t="s">
        <v>79</v>
      </c>
      <c r="B150" s="56" t="s">
        <v>80</v>
      </c>
      <c r="C150" s="57">
        <f>C154+C155+C156+C160+C161+C162+C163+C167+C168+C169+C170+C171+C172+C173+C177+C180</f>
        <v>104225.89</v>
      </c>
      <c r="D150" s="57">
        <f>SUBTOTAL(9,D151:D179)</f>
        <v>125755</v>
      </c>
      <c r="E150" s="57">
        <f>SUBTOTAL(9,E151:E179)</f>
        <v>153243</v>
      </c>
      <c r="F150" s="57">
        <f>SUBTOTAL(9,F151:F179)</f>
        <v>153443</v>
      </c>
      <c r="G150" s="57">
        <f>SUBTOTAL(9,G151:G179)</f>
        <v>158442.89000000001</v>
      </c>
    </row>
    <row r="151" spans="1:7" ht="22.5" hidden="1" customHeight="1" x14ac:dyDescent="0.25">
      <c r="A151" s="38"/>
      <c r="B151" s="31"/>
      <c r="C151" s="32"/>
      <c r="D151" s="54"/>
      <c r="E151" s="54"/>
      <c r="F151" s="54"/>
      <c r="G151" s="54"/>
    </row>
    <row r="152" spans="1:7" ht="409.6" hidden="1" customHeight="1" x14ac:dyDescent="0.25">
      <c r="A152" s="58" t="s">
        <v>81</v>
      </c>
      <c r="B152" s="59" t="s">
        <v>82</v>
      </c>
      <c r="C152" s="54">
        <f>SUBTOTAL(9,C153:C157)</f>
        <v>14662.599999999999</v>
      </c>
      <c r="D152" s="54">
        <f>SUBTOTAL(9,D153:D157)</f>
        <v>36199</v>
      </c>
      <c r="E152" s="54">
        <f>SUBTOTAL(9,E153:E157)</f>
        <v>63793</v>
      </c>
      <c r="F152" s="54">
        <f>SUBTOTAL(9,F153:F157)</f>
        <v>63993</v>
      </c>
      <c r="G152" s="54">
        <f>SUBTOTAL(9,G153:G157)</f>
        <v>68992.89</v>
      </c>
    </row>
    <row r="153" spans="1:7" ht="30" hidden="1" customHeight="1" x14ac:dyDescent="0.25">
      <c r="A153" s="38"/>
      <c r="B153" s="31"/>
      <c r="C153" s="32"/>
      <c r="D153" s="60"/>
      <c r="E153" s="36"/>
      <c r="F153" s="36"/>
      <c r="G153" s="36"/>
    </row>
    <row r="154" spans="1:7" ht="15" customHeight="1" x14ac:dyDescent="0.25">
      <c r="A154" s="26" t="s">
        <v>83</v>
      </c>
      <c r="B154" s="61" t="s">
        <v>84</v>
      </c>
      <c r="C154" s="27">
        <v>132.72</v>
      </c>
      <c r="D154" s="27">
        <v>136</v>
      </c>
      <c r="E154" s="27">
        <v>150</v>
      </c>
      <c r="F154" s="28">
        <v>150</v>
      </c>
      <c r="G154" s="28">
        <v>150</v>
      </c>
    </row>
    <row r="155" spans="1:7" ht="15" customHeight="1" x14ac:dyDescent="0.25">
      <c r="A155" s="26" t="s">
        <v>85</v>
      </c>
      <c r="B155" s="61" t="s">
        <v>86</v>
      </c>
      <c r="C155" s="27">
        <v>13966.5</v>
      </c>
      <c r="D155" s="27">
        <v>35500</v>
      </c>
      <c r="E155" s="27">
        <v>63083</v>
      </c>
      <c r="F155" s="28">
        <v>63283</v>
      </c>
      <c r="G155" s="28">
        <v>68282.89</v>
      </c>
    </row>
    <row r="156" spans="1:7" ht="15" customHeight="1" x14ac:dyDescent="0.25">
      <c r="A156" s="26" t="s">
        <v>87</v>
      </c>
      <c r="B156" s="61" t="s">
        <v>88</v>
      </c>
      <c r="C156" s="27">
        <v>563.38</v>
      </c>
      <c r="D156" s="27">
        <v>563</v>
      </c>
      <c r="E156" s="27">
        <v>560</v>
      </c>
      <c r="F156" s="28">
        <v>560</v>
      </c>
      <c r="G156" s="28">
        <v>560</v>
      </c>
    </row>
    <row r="157" spans="1:7" hidden="1" x14ac:dyDescent="0.25">
      <c r="A157" s="31"/>
      <c r="B157" s="31"/>
      <c r="C157" s="32"/>
      <c r="D157" s="27"/>
      <c r="E157" s="27"/>
      <c r="F157" s="28"/>
      <c r="G157" s="28"/>
    </row>
    <row r="158" spans="1:7" ht="409.6" hidden="1" customHeight="1" x14ac:dyDescent="0.25">
      <c r="A158" s="58" t="s">
        <v>91</v>
      </c>
      <c r="B158" s="59" t="s">
        <v>92</v>
      </c>
      <c r="C158" s="54">
        <f>SUBTOTAL(9,C159:C164)</f>
        <v>23202.47</v>
      </c>
      <c r="D158" s="54">
        <f>SUBTOTAL(9,D159:D164)</f>
        <v>22963</v>
      </c>
      <c r="E158" s="54">
        <f>SUBTOTAL(9,E159:E164)</f>
        <v>22900</v>
      </c>
      <c r="F158" s="69">
        <f>SUBTOTAL(9,F159:F164)</f>
        <v>22900</v>
      </c>
      <c r="G158" s="69">
        <f>SUBTOTAL(9,G159:G164)</f>
        <v>22900</v>
      </c>
    </row>
    <row r="159" spans="1:7" ht="30" hidden="1" customHeight="1" x14ac:dyDescent="0.25">
      <c r="A159" s="38"/>
      <c r="B159" s="31"/>
      <c r="C159" s="32"/>
      <c r="D159" s="60"/>
      <c r="E159" s="36"/>
      <c r="F159" s="63"/>
      <c r="G159" s="63"/>
    </row>
    <row r="160" spans="1:7" ht="15" customHeight="1" x14ac:dyDescent="0.25">
      <c r="A160" s="26" t="s">
        <v>93</v>
      </c>
      <c r="B160" s="61" t="s">
        <v>94</v>
      </c>
      <c r="C160" s="27">
        <v>6241.13</v>
      </c>
      <c r="D160" s="27">
        <v>5677</v>
      </c>
      <c r="E160" s="27">
        <v>5600</v>
      </c>
      <c r="F160" s="28">
        <v>5600</v>
      </c>
      <c r="G160" s="28">
        <v>5600</v>
      </c>
    </row>
    <row r="161" spans="1:7" ht="15" customHeight="1" x14ac:dyDescent="0.25">
      <c r="A161" s="26" t="s">
        <v>97</v>
      </c>
      <c r="B161" s="61" t="s">
        <v>98</v>
      </c>
      <c r="C161" s="27">
        <v>14837.98</v>
      </c>
      <c r="D161" s="27">
        <v>14748</v>
      </c>
      <c r="E161" s="27">
        <v>14800</v>
      </c>
      <c r="F161" s="28">
        <v>14800</v>
      </c>
      <c r="G161" s="28">
        <v>14800</v>
      </c>
    </row>
    <row r="162" spans="1:7" ht="15" customHeight="1" x14ac:dyDescent="0.25">
      <c r="A162" s="26" t="s">
        <v>99</v>
      </c>
      <c r="B162" s="61" t="s">
        <v>100</v>
      </c>
      <c r="C162" s="27">
        <v>1990.64</v>
      </c>
      <c r="D162" s="27">
        <v>2405</v>
      </c>
      <c r="E162" s="27">
        <v>2400</v>
      </c>
      <c r="F162" s="28">
        <v>2400</v>
      </c>
      <c r="G162" s="28">
        <v>2400</v>
      </c>
    </row>
    <row r="163" spans="1:7" ht="15" customHeight="1" x14ac:dyDescent="0.25">
      <c r="A163" s="26" t="s">
        <v>101</v>
      </c>
      <c r="B163" s="61" t="s">
        <v>102</v>
      </c>
      <c r="C163" s="27">
        <v>132.72</v>
      </c>
      <c r="D163" s="27">
        <v>133</v>
      </c>
      <c r="E163" s="27">
        <v>100</v>
      </c>
      <c r="F163" s="28">
        <v>100</v>
      </c>
      <c r="G163" s="28">
        <v>100</v>
      </c>
    </row>
    <row r="164" spans="1:7" hidden="1" x14ac:dyDescent="0.25">
      <c r="A164" s="31"/>
      <c r="B164" s="31"/>
      <c r="C164" s="32"/>
      <c r="D164" s="27"/>
      <c r="E164" s="27"/>
      <c r="F164" s="28"/>
      <c r="G164" s="28"/>
    </row>
    <row r="165" spans="1:7" ht="409.6" hidden="1" customHeight="1" x14ac:dyDescent="0.25">
      <c r="A165" s="58" t="s">
        <v>105</v>
      </c>
      <c r="B165" s="59" t="s">
        <v>106</v>
      </c>
      <c r="C165" s="54">
        <f>SUBTOTAL(9,C166:C174)</f>
        <v>65683.94</v>
      </c>
      <c r="D165" s="54">
        <f>SUBTOTAL(9,D166:D174)</f>
        <v>66015</v>
      </c>
      <c r="E165" s="54">
        <f>SUBTOTAL(9,E166:E174)</f>
        <v>65950</v>
      </c>
      <c r="F165" s="69">
        <f>SUBTOTAL(9,F166:F174)</f>
        <v>65950</v>
      </c>
      <c r="G165" s="69">
        <f>SUBTOTAL(9,G166:G174)</f>
        <v>65950</v>
      </c>
    </row>
    <row r="166" spans="1:7" ht="30" hidden="1" customHeight="1" x14ac:dyDescent="0.25">
      <c r="A166" s="38"/>
      <c r="B166" s="31"/>
      <c r="C166" s="32"/>
      <c r="D166" s="60"/>
      <c r="E166" s="36"/>
      <c r="F166" s="63"/>
      <c r="G166" s="63"/>
    </row>
    <row r="167" spans="1:7" ht="15" customHeight="1" x14ac:dyDescent="0.25">
      <c r="A167" s="26" t="s">
        <v>107</v>
      </c>
      <c r="B167" s="61" t="s">
        <v>108</v>
      </c>
      <c r="C167" s="27">
        <v>3593.25</v>
      </c>
      <c r="D167" s="27">
        <v>3819</v>
      </c>
      <c r="E167" s="27">
        <v>3800</v>
      </c>
      <c r="F167" s="28">
        <v>3800</v>
      </c>
      <c r="G167" s="28">
        <v>3800</v>
      </c>
    </row>
    <row r="168" spans="1:7" ht="15" customHeight="1" x14ac:dyDescent="0.25">
      <c r="A168" s="26" t="s">
        <v>109</v>
      </c>
      <c r="B168" s="61" t="s">
        <v>110</v>
      </c>
      <c r="C168" s="27">
        <v>8793.67</v>
      </c>
      <c r="D168" s="27">
        <v>8794</v>
      </c>
      <c r="E168" s="27">
        <v>8800</v>
      </c>
      <c r="F168" s="28">
        <v>8800</v>
      </c>
      <c r="G168" s="28">
        <v>8800</v>
      </c>
    </row>
    <row r="169" spans="1:7" ht="15" customHeight="1" x14ac:dyDescent="0.25">
      <c r="A169" s="26" t="s">
        <v>111</v>
      </c>
      <c r="B169" s="61" t="s">
        <v>112</v>
      </c>
      <c r="C169" s="27">
        <v>758.94</v>
      </c>
      <c r="D169" s="27">
        <v>759</v>
      </c>
      <c r="E169" s="27">
        <v>750</v>
      </c>
      <c r="F169" s="28">
        <v>750</v>
      </c>
      <c r="G169" s="28">
        <v>750</v>
      </c>
    </row>
    <row r="170" spans="1:7" ht="15" customHeight="1" x14ac:dyDescent="0.25">
      <c r="A170" s="26" t="s">
        <v>113</v>
      </c>
      <c r="B170" s="61" t="s">
        <v>114</v>
      </c>
      <c r="C170" s="27">
        <v>2327</v>
      </c>
      <c r="D170" s="27">
        <v>2327</v>
      </c>
      <c r="E170" s="27">
        <v>2300</v>
      </c>
      <c r="F170" s="28">
        <v>2300</v>
      </c>
      <c r="G170" s="28">
        <v>2300</v>
      </c>
    </row>
    <row r="171" spans="1:7" ht="15" customHeight="1" x14ac:dyDescent="0.25">
      <c r="A171" s="26" t="s">
        <v>117</v>
      </c>
      <c r="B171" s="61" t="s">
        <v>118</v>
      </c>
      <c r="C171" s="27">
        <v>663.61</v>
      </c>
      <c r="D171" s="27">
        <v>664</v>
      </c>
      <c r="E171" s="27">
        <v>700</v>
      </c>
      <c r="F171" s="28">
        <v>700</v>
      </c>
      <c r="G171" s="28">
        <v>700</v>
      </c>
    </row>
    <row r="172" spans="1:7" ht="15" customHeight="1" x14ac:dyDescent="0.25">
      <c r="A172" s="26" t="s">
        <v>119</v>
      </c>
      <c r="B172" s="61" t="s">
        <v>120</v>
      </c>
      <c r="C172" s="27">
        <v>672.2</v>
      </c>
      <c r="D172" s="27">
        <v>775</v>
      </c>
      <c r="E172" s="27">
        <v>800</v>
      </c>
      <c r="F172" s="28">
        <v>800</v>
      </c>
      <c r="G172" s="28">
        <v>800</v>
      </c>
    </row>
    <row r="173" spans="1:7" ht="15" customHeight="1" x14ac:dyDescent="0.25">
      <c r="A173" s="26" t="s">
        <v>121</v>
      </c>
      <c r="B173" s="61" t="s">
        <v>122</v>
      </c>
      <c r="C173" s="27">
        <v>48875.27</v>
      </c>
      <c r="D173" s="27">
        <v>48877</v>
      </c>
      <c r="E173" s="27">
        <v>48800</v>
      </c>
      <c r="F173" s="28">
        <v>48800</v>
      </c>
      <c r="G173" s="28">
        <v>48800</v>
      </c>
    </row>
    <row r="174" spans="1:7" hidden="1" x14ac:dyDescent="0.25">
      <c r="A174" s="31"/>
      <c r="B174" s="31"/>
      <c r="C174" s="32"/>
      <c r="D174" s="27"/>
      <c r="E174" s="27"/>
      <c r="F174" s="28"/>
      <c r="G174" s="28"/>
    </row>
    <row r="175" spans="1:7" ht="409.6" hidden="1" customHeight="1" x14ac:dyDescent="0.25">
      <c r="A175" s="58" t="s">
        <v>126</v>
      </c>
      <c r="B175" s="59" t="s">
        <v>127</v>
      </c>
      <c r="C175" s="54">
        <f>SUBTOTAL(9,C176:C178)</f>
        <v>663.61</v>
      </c>
      <c r="D175" s="54">
        <f>SUBTOTAL(9,D176:D178)</f>
        <v>578</v>
      </c>
      <c r="E175" s="54">
        <f>SUBTOTAL(9,E176:E178)</f>
        <v>600</v>
      </c>
      <c r="F175" s="69">
        <f>SUBTOTAL(9,F176:F178)</f>
        <v>600</v>
      </c>
      <c r="G175" s="69">
        <f>SUBTOTAL(9,G176:G178)</f>
        <v>600</v>
      </c>
    </row>
    <row r="176" spans="1:7" ht="30" hidden="1" customHeight="1" x14ac:dyDescent="0.25">
      <c r="A176" s="38"/>
      <c r="B176" s="31"/>
      <c r="C176" s="32"/>
      <c r="D176" s="60"/>
      <c r="E176" s="36"/>
      <c r="F176" s="63"/>
      <c r="G176" s="63"/>
    </row>
    <row r="177" spans="1:7" ht="15" customHeight="1" x14ac:dyDescent="0.25">
      <c r="A177" s="26" t="s">
        <v>130</v>
      </c>
      <c r="B177" s="61" t="s">
        <v>131</v>
      </c>
      <c r="C177" s="27">
        <v>663.61</v>
      </c>
      <c r="D177" s="27">
        <v>578</v>
      </c>
      <c r="E177" s="27">
        <v>600</v>
      </c>
      <c r="F177" s="28">
        <v>600</v>
      </c>
      <c r="G177" s="28">
        <v>600</v>
      </c>
    </row>
    <row r="178" spans="1:7" hidden="1" x14ac:dyDescent="0.25">
      <c r="A178" s="31"/>
      <c r="B178" s="31"/>
      <c r="C178" s="32"/>
      <c r="D178" s="27"/>
      <c r="E178" s="27"/>
      <c r="F178" s="28"/>
      <c r="G178" s="28"/>
    </row>
    <row r="179" spans="1:7" hidden="1" x14ac:dyDescent="0.25">
      <c r="A179" s="31"/>
      <c r="B179" s="31"/>
      <c r="C179" s="32"/>
      <c r="D179" s="32"/>
      <c r="E179" s="36"/>
      <c r="F179" s="63"/>
      <c r="G179" s="63"/>
    </row>
    <row r="180" spans="1:7" x14ac:dyDescent="0.25">
      <c r="A180" s="26">
        <v>3294</v>
      </c>
      <c r="B180" s="61" t="s">
        <v>210</v>
      </c>
      <c r="C180" s="27">
        <v>13.27</v>
      </c>
      <c r="D180" s="27">
        <v>0</v>
      </c>
      <c r="E180" s="27">
        <v>0</v>
      </c>
      <c r="F180" s="28">
        <v>0</v>
      </c>
      <c r="G180" s="28">
        <v>1000</v>
      </c>
    </row>
    <row r="181" spans="1:7" ht="18" customHeight="1" x14ac:dyDescent="0.25">
      <c r="A181" s="55" t="s">
        <v>139</v>
      </c>
      <c r="B181" s="56" t="s">
        <v>140</v>
      </c>
      <c r="C181" s="57">
        <f>SUBTOTAL(9,C182:C187)</f>
        <v>929.06</v>
      </c>
      <c r="D181" s="57">
        <f>SUBTOTAL(9,D182:D187)</f>
        <v>937</v>
      </c>
      <c r="E181" s="57">
        <f>SUBTOTAL(9,E182:E187)</f>
        <v>1000</v>
      </c>
      <c r="F181" s="57">
        <f>SUBTOTAL(9,F182:F187)</f>
        <v>1000</v>
      </c>
      <c r="G181" s="57">
        <f>SUBTOTAL(9,G182:G187)</f>
        <v>1000</v>
      </c>
    </row>
    <row r="182" spans="1:7" ht="22.5" hidden="1" customHeight="1" x14ac:dyDescent="0.25">
      <c r="A182" s="38"/>
      <c r="B182" s="31"/>
      <c r="C182" s="32"/>
      <c r="D182" s="54"/>
      <c r="E182" s="54"/>
      <c r="F182" s="54"/>
      <c r="G182" s="54"/>
    </row>
    <row r="183" spans="1:7" ht="409.6" hidden="1" customHeight="1" x14ac:dyDescent="0.25">
      <c r="A183" s="58" t="s">
        <v>141</v>
      </c>
      <c r="B183" s="59" t="s">
        <v>142</v>
      </c>
      <c r="C183" s="54">
        <f>SUBTOTAL(9,C184:C186)</f>
        <v>929.06</v>
      </c>
      <c r="D183" s="54">
        <f>SUBTOTAL(9,D184:D186)</f>
        <v>937</v>
      </c>
      <c r="E183" s="54">
        <f>SUBTOTAL(9,E184:E186)</f>
        <v>1000</v>
      </c>
      <c r="F183" s="54">
        <f>SUBTOTAL(9,F184:F186)</f>
        <v>1000</v>
      </c>
      <c r="G183" s="54">
        <f>SUBTOTAL(9,G184:G186)</f>
        <v>1000</v>
      </c>
    </row>
    <row r="184" spans="1:7" ht="30" hidden="1" customHeight="1" x14ac:dyDescent="0.25">
      <c r="A184" s="38"/>
      <c r="B184" s="31"/>
      <c r="C184" s="32"/>
      <c r="D184" s="60"/>
      <c r="E184" s="36"/>
      <c r="F184" s="36"/>
      <c r="G184" s="36"/>
    </row>
    <row r="185" spans="1:7" ht="15" customHeight="1" x14ac:dyDescent="0.25">
      <c r="A185" s="26" t="s">
        <v>143</v>
      </c>
      <c r="B185" s="61" t="s">
        <v>144</v>
      </c>
      <c r="C185" s="27">
        <v>929.06</v>
      </c>
      <c r="D185" s="27">
        <v>937</v>
      </c>
      <c r="E185" s="27">
        <v>1000</v>
      </c>
      <c r="F185" s="28">
        <v>1000</v>
      </c>
      <c r="G185" s="28">
        <v>1000</v>
      </c>
    </row>
    <row r="186" spans="1:7" hidden="1" x14ac:dyDescent="0.25">
      <c r="A186" s="31"/>
      <c r="B186" s="31"/>
      <c r="C186" s="32"/>
      <c r="D186" s="27"/>
      <c r="E186" s="27"/>
      <c r="F186" s="27"/>
      <c r="G186" s="27"/>
    </row>
    <row r="187" spans="1:7" hidden="1" x14ac:dyDescent="0.25">
      <c r="A187" s="31"/>
      <c r="B187" s="31"/>
      <c r="C187" s="32"/>
      <c r="D187" s="32"/>
      <c r="E187" s="36"/>
      <c r="F187" s="36"/>
      <c r="G187" s="36"/>
    </row>
    <row r="188" spans="1:7" ht="20.100000000000001" hidden="1" customHeight="1" x14ac:dyDescent="0.25">
      <c r="A188" s="31"/>
      <c r="B188" s="31"/>
      <c r="C188" s="32"/>
      <c r="D188" s="32"/>
      <c r="E188" s="36"/>
      <c r="F188" s="36"/>
      <c r="G188" s="36"/>
    </row>
    <row r="189" spans="1:7" ht="20.100000000000001" hidden="1" customHeight="1" x14ac:dyDescent="0.25">
      <c r="A189" s="31"/>
      <c r="B189" s="31"/>
      <c r="C189" s="32"/>
      <c r="D189" s="32"/>
      <c r="E189" s="36"/>
      <c r="F189" s="36"/>
      <c r="G189" s="36"/>
    </row>
    <row r="190" spans="1:7" ht="18" customHeight="1" x14ac:dyDescent="0.25">
      <c r="A190" s="47" t="s">
        <v>211</v>
      </c>
      <c r="B190" s="48" t="s">
        <v>212</v>
      </c>
      <c r="C190" s="49">
        <f>C192+C226</f>
        <v>312214.37999999995</v>
      </c>
      <c r="D190" s="49">
        <f>SUBTOTAL(9,D191:D250)</f>
        <v>566573</v>
      </c>
      <c r="E190" s="49">
        <f>E192+E226</f>
        <v>624011</v>
      </c>
      <c r="F190" s="49">
        <f>SUBTOTAL(9,F191:F250)</f>
        <v>624011</v>
      </c>
      <c r="G190" s="49">
        <f>SUBTOTAL(9,G191:G250)</f>
        <v>624011</v>
      </c>
    </row>
    <row r="191" spans="1:7" ht="30" hidden="1" customHeight="1" x14ac:dyDescent="0.25">
      <c r="A191" s="38"/>
      <c r="B191" s="31"/>
      <c r="C191" s="32"/>
      <c r="D191" s="50"/>
      <c r="E191" s="36"/>
      <c r="F191" s="36"/>
      <c r="G191" s="36"/>
    </row>
    <row r="192" spans="1:7" ht="18" customHeight="1" x14ac:dyDescent="0.25">
      <c r="A192" s="51" t="s">
        <v>60</v>
      </c>
      <c r="B192" s="52" t="s">
        <v>61</v>
      </c>
      <c r="C192" s="53">
        <f>SUBTOTAL(9,C193:C225)</f>
        <v>6463.6</v>
      </c>
      <c r="D192" s="53">
        <f>SUBTOTAL(9,D193:D225)</f>
        <v>414100</v>
      </c>
      <c r="E192" s="53">
        <f>SUBTOTAL(9,E193:E225)</f>
        <v>258143</v>
      </c>
      <c r="F192" s="53">
        <f>SUBTOTAL(9,F193:F225)</f>
        <v>258143</v>
      </c>
      <c r="G192" s="53">
        <f>SUBTOTAL(9,G193:G225)</f>
        <v>258143</v>
      </c>
    </row>
    <row r="193" spans="1:7" ht="30" hidden="1" customHeight="1" x14ac:dyDescent="0.25">
      <c r="A193" s="38"/>
      <c r="B193" s="31"/>
      <c r="C193" s="32"/>
      <c r="D193" s="54"/>
      <c r="E193" s="36"/>
      <c r="F193" s="36"/>
      <c r="G193" s="36"/>
    </row>
    <row r="194" spans="1:7" ht="18" customHeight="1" x14ac:dyDescent="0.25">
      <c r="A194" s="55" t="s">
        <v>79</v>
      </c>
      <c r="B194" s="56" t="s">
        <v>80</v>
      </c>
      <c r="C194" s="57">
        <f>SUBTOTAL(9,C195:C224)</f>
        <v>6463.6</v>
      </c>
      <c r="D194" s="57">
        <f>SUBTOTAL(9,D195:D224)</f>
        <v>414100</v>
      </c>
      <c r="E194" s="57">
        <f>SUBTOTAL(9,E195:E224)</f>
        <v>258143</v>
      </c>
      <c r="F194" s="57">
        <f>SUBTOTAL(9,F195:F224)</f>
        <v>258143</v>
      </c>
      <c r="G194" s="57">
        <f>SUBTOTAL(9,G195:G224)</f>
        <v>258143</v>
      </c>
    </row>
    <row r="195" spans="1:7" ht="22.5" hidden="1" customHeight="1" x14ac:dyDescent="0.25">
      <c r="A195" s="38"/>
      <c r="B195" s="31"/>
      <c r="C195" s="32"/>
      <c r="D195" s="54"/>
      <c r="E195" s="54"/>
      <c r="F195" s="54"/>
      <c r="G195" s="54"/>
    </row>
    <row r="196" spans="1:7" ht="409.6" hidden="1" customHeight="1" x14ac:dyDescent="0.25">
      <c r="A196" s="58" t="s">
        <v>81</v>
      </c>
      <c r="B196" s="59" t="s">
        <v>82</v>
      </c>
      <c r="C196" s="54">
        <f>SUBTOTAL(9,C197:C200)</f>
        <v>0</v>
      </c>
      <c r="D196" s="54">
        <f>SUBTOTAL(9,D197:D200)</f>
        <v>7133</v>
      </c>
      <c r="E196" s="54">
        <f>SUBTOTAL(9,E197:E200)</f>
        <v>15598</v>
      </c>
      <c r="F196" s="54">
        <f>SUBTOTAL(9,F197:F200)</f>
        <v>15598</v>
      </c>
      <c r="G196" s="54">
        <f>SUBTOTAL(9,G197:G200)</f>
        <v>15598</v>
      </c>
    </row>
    <row r="197" spans="1:7" ht="30" hidden="1" customHeight="1" x14ac:dyDescent="0.25">
      <c r="A197" s="38"/>
      <c r="B197" s="31"/>
      <c r="C197" s="32"/>
      <c r="D197" s="60"/>
      <c r="E197" s="36"/>
      <c r="F197" s="36"/>
      <c r="G197" s="36"/>
    </row>
    <row r="198" spans="1:7" ht="15" customHeight="1" x14ac:dyDescent="0.25">
      <c r="A198" s="26" t="s">
        <v>83</v>
      </c>
      <c r="B198" s="61" t="s">
        <v>84</v>
      </c>
      <c r="C198" s="27">
        <v>0</v>
      </c>
      <c r="D198" s="27">
        <v>3000</v>
      </c>
      <c r="E198" s="27">
        <v>15598</v>
      </c>
      <c r="F198" s="28">
        <v>15598</v>
      </c>
      <c r="G198" s="28">
        <v>15598</v>
      </c>
    </row>
    <row r="199" spans="1:7" ht="15" customHeight="1" x14ac:dyDescent="0.25">
      <c r="A199" s="26" t="s">
        <v>87</v>
      </c>
      <c r="B199" s="61" t="s">
        <v>88</v>
      </c>
      <c r="C199" s="27">
        <v>0</v>
      </c>
      <c r="D199" s="27">
        <v>4133</v>
      </c>
      <c r="E199" s="27">
        <v>0</v>
      </c>
      <c r="F199" s="28">
        <v>0</v>
      </c>
      <c r="G199" s="28">
        <v>0</v>
      </c>
    </row>
    <row r="200" spans="1:7" hidden="1" x14ac:dyDescent="0.25">
      <c r="A200" s="31"/>
      <c r="B200" s="31"/>
      <c r="C200" s="32"/>
      <c r="D200" s="27"/>
      <c r="E200" s="27"/>
      <c r="F200" s="28"/>
      <c r="G200" s="28"/>
    </row>
    <row r="201" spans="1:7" ht="409.6" hidden="1" customHeight="1" x14ac:dyDescent="0.25">
      <c r="A201" s="58" t="s">
        <v>91</v>
      </c>
      <c r="B201" s="59" t="s">
        <v>92</v>
      </c>
      <c r="C201" s="54">
        <f>SUBTOTAL(9,C202:C206)</f>
        <v>0</v>
      </c>
      <c r="D201" s="54">
        <f>SUBTOTAL(9,D202:D206)</f>
        <v>10455</v>
      </c>
      <c r="E201" s="54">
        <f>SUBTOTAL(9,E202:E206)</f>
        <v>41214</v>
      </c>
      <c r="F201" s="69">
        <f>SUBTOTAL(9,F202:F206)</f>
        <v>41214</v>
      </c>
      <c r="G201" s="69">
        <f>SUBTOTAL(9,G202:G206)</f>
        <v>41214</v>
      </c>
    </row>
    <row r="202" spans="1:7" ht="30" hidden="1" customHeight="1" x14ac:dyDescent="0.25">
      <c r="A202" s="38"/>
      <c r="B202" s="31"/>
      <c r="C202" s="32"/>
      <c r="D202" s="60"/>
      <c r="E202" s="36"/>
      <c r="F202" s="63"/>
      <c r="G202" s="63"/>
    </row>
    <row r="203" spans="1:7" ht="15" customHeight="1" x14ac:dyDescent="0.25">
      <c r="A203" s="26" t="s">
        <v>93</v>
      </c>
      <c r="B203" s="61" t="s">
        <v>94</v>
      </c>
      <c r="C203" s="27">
        <v>0</v>
      </c>
      <c r="D203" s="27">
        <v>955</v>
      </c>
      <c r="E203" s="27">
        <v>21747</v>
      </c>
      <c r="F203" s="28">
        <v>21747</v>
      </c>
      <c r="G203" s="28">
        <v>21747</v>
      </c>
    </row>
    <row r="204" spans="1:7" ht="15" customHeight="1" x14ac:dyDescent="0.25">
      <c r="A204" s="26" t="s">
        <v>99</v>
      </c>
      <c r="B204" s="61" t="s">
        <v>100</v>
      </c>
      <c r="C204" s="27">
        <v>0</v>
      </c>
      <c r="D204" s="27">
        <v>9400</v>
      </c>
      <c r="E204" s="27">
        <v>19467</v>
      </c>
      <c r="F204" s="28">
        <v>19467</v>
      </c>
      <c r="G204" s="28">
        <v>19467</v>
      </c>
    </row>
    <row r="205" spans="1:7" ht="15" customHeight="1" x14ac:dyDescent="0.25">
      <c r="A205" s="26" t="s">
        <v>101</v>
      </c>
      <c r="B205" s="61" t="s">
        <v>102</v>
      </c>
      <c r="C205" s="27">
        <v>0</v>
      </c>
      <c r="D205" s="27">
        <v>100</v>
      </c>
      <c r="E205" s="27">
        <v>0</v>
      </c>
      <c r="F205" s="28">
        <v>0</v>
      </c>
      <c r="G205" s="28">
        <v>0</v>
      </c>
    </row>
    <row r="206" spans="1:7" hidden="1" x14ac:dyDescent="0.25">
      <c r="A206" s="31"/>
      <c r="B206" s="31"/>
      <c r="C206" s="32"/>
      <c r="D206" s="27"/>
      <c r="E206" s="27"/>
      <c r="F206" s="28"/>
      <c r="G206" s="28"/>
    </row>
    <row r="207" spans="1:7" ht="409.6" hidden="1" customHeight="1" x14ac:dyDescent="0.25">
      <c r="A207" s="58" t="s">
        <v>105</v>
      </c>
      <c r="B207" s="59" t="s">
        <v>106</v>
      </c>
      <c r="C207" s="54">
        <f>SUBTOTAL(9,C208:C215)</f>
        <v>6463.6</v>
      </c>
      <c r="D207" s="54">
        <f>SUBTOTAL(9,D208:D215)</f>
        <v>392677</v>
      </c>
      <c r="E207" s="54">
        <f>SUBTOTAL(9,E208:E215)</f>
        <v>191631</v>
      </c>
      <c r="F207" s="69">
        <f>SUBTOTAL(9,F208:F215)</f>
        <v>191631</v>
      </c>
      <c r="G207" s="69">
        <f>SUBTOTAL(9,G208:G215)</f>
        <v>191631</v>
      </c>
    </row>
    <row r="208" spans="1:7" ht="30" hidden="1" customHeight="1" x14ac:dyDescent="0.25">
      <c r="A208" s="38"/>
      <c r="B208" s="31"/>
      <c r="C208" s="32"/>
      <c r="D208" s="60"/>
      <c r="E208" s="36"/>
      <c r="F208" s="63"/>
      <c r="G208" s="63"/>
    </row>
    <row r="209" spans="1:7" ht="15" customHeight="1" x14ac:dyDescent="0.25">
      <c r="A209" s="26" t="s">
        <v>107</v>
      </c>
      <c r="B209" s="61" t="s">
        <v>108</v>
      </c>
      <c r="C209" s="27">
        <v>0</v>
      </c>
      <c r="D209" s="27">
        <v>250</v>
      </c>
      <c r="E209" s="27">
        <v>1700</v>
      </c>
      <c r="F209" s="28">
        <v>1700</v>
      </c>
      <c r="G209" s="28">
        <v>1700</v>
      </c>
    </row>
    <row r="210" spans="1:7" ht="15" customHeight="1" x14ac:dyDescent="0.25">
      <c r="A210" s="26" t="s">
        <v>109</v>
      </c>
      <c r="B210" s="61" t="s">
        <v>110</v>
      </c>
      <c r="C210" s="27">
        <v>0</v>
      </c>
      <c r="D210" s="27">
        <v>239592</v>
      </c>
      <c r="E210" s="27">
        <v>62688</v>
      </c>
      <c r="F210" s="28">
        <v>62688</v>
      </c>
      <c r="G210" s="28">
        <v>62688</v>
      </c>
    </row>
    <row r="211" spans="1:7" ht="15" customHeight="1" x14ac:dyDescent="0.25">
      <c r="A211" s="26" t="s">
        <v>111</v>
      </c>
      <c r="B211" s="61" t="s">
        <v>112</v>
      </c>
      <c r="C211" s="27">
        <v>0</v>
      </c>
      <c r="D211" s="27">
        <v>12556</v>
      </c>
      <c r="E211" s="27">
        <v>21184</v>
      </c>
      <c r="F211" s="28">
        <v>21184</v>
      </c>
      <c r="G211" s="28">
        <v>21184</v>
      </c>
    </row>
    <row r="212" spans="1:7" ht="15" customHeight="1" x14ac:dyDescent="0.25">
      <c r="A212" s="26" t="s">
        <v>117</v>
      </c>
      <c r="B212" s="61" t="s">
        <v>118</v>
      </c>
      <c r="C212" s="27">
        <v>6463.6</v>
      </c>
      <c r="D212" s="27">
        <v>59322</v>
      </c>
      <c r="E212" s="27">
        <v>68259</v>
      </c>
      <c r="F212" s="28">
        <v>68259</v>
      </c>
      <c r="G212" s="28">
        <v>68259</v>
      </c>
    </row>
    <row r="213" spans="1:7" ht="15" customHeight="1" x14ac:dyDescent="0.25">
      <c r="A213" s="26" t="s">
        <v>119</v>
      </c>
      <c r="B213" s="61" t="s">
        <v>120</v>
      </c>
      <c r="C213" s="27">
        <v>0</v>
      </c>
      <c r="D213" s="27">
        <v>33100</v>
      </c>
      <c r="E213" s="27">
        <v>4000</v>
      </c>
      <c r="F213" s="28">
        <v>4000</v>
      </c>
      <c r="G213" s="28">
        <v>4000</v>
      </c>
    </row>
    <row r="214" spans="1:7" ht="15" customHeight="1" x14ac:dyDescent="0.25">
      <c r="A214" s="26" t="s">
        <v>121</v>
      </c>
      <c r="B214" s="61" t="s">
        <v>122</v>
      </c>
      <c r="C214" s="27">
        <v>0</v>
      </c>
      <c r="D214" s="27">
        <v>47857</v>
      </c>
      <c r="E214" s="27">
        <v>33800</v>
      </c>
      <c r="F214" s="28">
        <v>33800</v>
      </c>
      <c r="G214" s="28">
        <v>33800</v>
      </c>
    </row>
    <row r="215" spans="1:7" hidden="1" x14ac:dyDescent="0.25">
      <c r="A215" s="31"/>
      <c r="B215" s="31"/>
      <c r="C215" s="32"/>
      <c r="D215" s="27"/>
      <c r="E215" s="27"/>
      <c r="F215" s="28"/>
      <c r="G215" s="28"/>
    </row>
    <row r="216" spans="1:7" ht="409.6" hidden="1" customHeight="1" x14ac:dyDescent="0.25">
      <c r="A216" s="58" t="s">
        <v>123</v>
      </c>
      <c r="B216" s="59" t="s">
        <v>124</v>
      </c>
      <c r="C216" s="54">
        <f>SUBTOTAL(9,C217:C219)</f>
        <v>0</v>
      </c>
      <c r="D216" s="54">
        <f>SUBTOTAL(9,D217:D219)</f>
        <v>941</v>
      </c>
      <c r="E216" s="54">
        <f>SUBTOTAL(9,E217:E219)</f>
        <v>2000</v>
      </c>
      <c r="F216" s="69">
        <f>SUBTOTAL(9,F217:F219)</f>
        <v>2000</v>
      </c>
      <c r="G216" s="69">
        <f>SUBTOTAL(9,G217:G219)</f>
        <v>2000</v>
      </c>
    </row>
    <row r="217" spans="1:7" ht="30" hidden="1" customHeight="1" x14ac:dyDescent="0.25">
      <c r="A217" s="38"/>
      <c r="B217" s="31"/>
      <c r="C217" s="32"/>
      <c r="D217" s="60"/>
      <c r="E217" s="36"/>
      <c r="F217" s="63"/>
      <c r="G217" s="63"/>
    </row>
    <row r="218" spans="1:7" ht="15" customHeight="1" x14ac:dyDescent="0.25">
      <c r="A218" s="26" t="s">
        <v>125</v>
      </c>
      <c r="B218" s="61" t="s">
        <v>124</v>
      </c>
      <c r="C218" s="27">
        <v>0</v>
      </c>
      <c r="D218" s="27">
        <v>941</v>
      </c>
      <c r="E218" s="27">
        <v>2000</v>
      </c>
      <c r="F218" s="28">
        <v>2000</v>
      </c>
      <c r="G218" s="28">
        <v>2000</v>
      </c>
    </row>
    <row r="219" spans="1:7" hidden="1" x14ac:dyDescent="0.25">
      <c r="A219" s="31"/>
      <c r="B219" s="31"/>
      <c r="C219" s="32"/>
      <c r="D219" s="27"/>
      <c r="E219" s="27"/>
      <c r="F219" s="28"/>
      <c r="G219" s="28"/>
    </row>
    <row r="220" spans="1:7" ht="409.6" hidden="1" customHeight="1" x14ac:dyDescent="0.25">
      <c r="A220" s="58" t="s">
        <v>126</v>
      </c>
      <c r="B220" s="59" t="s">
        <v>127</v>
      </c>
      <c r="C220" s="54">
        <f>SUBTOTAL(9,C221:C223)</f>
        <v>0</v>
      </c>
      <c r="D220" s="54">
        <f>SUBTOTAL(9,D221:D223)</f>
        <v>2894</v>
      </c>
      <c r="E220" s="54">
        <f>SUBTOTAL(9,E221:E223)</f>
        <v>7700</v>
      </c>
      <c r="F220" s="69">
        <f>SUBTOTAL(9,F221:F223)</f>
        <v>7700</v>
      </c>
      <c r="G220" s="69">
        <f>SUBTOTAL(9,G221:G223)</f>
        <v>7700</v>
      </c>
    </row>
    <row r="221" spans="1:7" ht="30" hidden="1" customHeight="1" x14ac:dyDescent="0.25">
      <c r="A221" s="38"/>
      <c r="B221" s="31"/>
      <c r="C221" s="32"/>
      <c r="D221" s="60"/>
      <c r="E221" s="36"/>
      <c r="F221" s="63"/>
      <c r="G221" s="63"/>
    </row>
    <row r="222" spans="1:7" ht="15" customHeight="1" x14ac:dyDescent="0.25">
      <c r="A222" s="26" t="s">
        <v>130</v>
      </c>
      <c r="B222" s="61" t="s">
        <v>131</v>
      </c>
      <c r="C222" s="27">
        <v>0</v>
      </c>
      <c r="D222" s="27">
        <v>2894</v>
      </c>
      <c r="E222" s="27">
        <v>7700</v>
      </c>
      <c r="F222" s="28">
        <v>7700</v>
      </c>
      <c r="G222" s="28">
        <v>7700</v>
      </c>
    </row>
    <row r="223" spans="1:7" hidden="1" x14ac:dyDescent="0.25">
      <c r="A223" s="31"/>
      <c r="B223" s="31"/>
      <c r="C223" s="32"/>
      <c r="D223" s="27"/>
      <c r="E223" s="27"/>
      <c r="F223" s="27"/>
      <c r="G223" s="27"/>
    </row>
    <row r="224" spans="1:7" hidden="1" x14ac:dyDescent="0.25">
      <c r="A224" s="31"/>
      <c r="B224" s="31"/>
      <c r="C224" s="32"/>
      <c r="D224" s="32"/>
      <c r="E224" s="36"/>
      <c r="F224" s="36"/>
      <c r="G224" s="36"/>
    </row>
    <row r="225" spans="1:7" ht="20.100000000000001" hidden="1" customHeight="1" x14ac:dyDescent="0.25">
      <c r="A225" s="31"/>
      <c r="B225" s="31"/>
      <c r="C225" s="32"/>
      <c r="D225" s="32"/>
      <c r="E225" s="36"/>
      <c r="F225" s="36"/>
      <c r="G225" s="36"/>
    </row>
    <row r="226" spans="1:7" ht="18" customHeight="1" x14ac:dyDescent="0.25">
      <c r="A226" s="51" t="s">
        <v>147</v>
      </c>
      <c r="B226" s="52" t="s">
        <v>148</v>
      </c>
      <c r="C226" s="53">
        <f>C228+C230</f>
        <v>305750.77999999997</v>
      </c>
      <c r="D226" s="53">
        <f>SUBTOTAL(9,D227:D249)</f>
        <v>152473</v>
      </c>
      <c r="E226" s="53">
        <f>E230+E242</f>
        <v>365868</v>
      </c>
      <c r="F226" s="53">
        <f>SUBTOTAL(9,F227:F249)</f>
        <v>365868</v>
      </c>
      <c r="G226" s="53">
        <f>SUBTOTAL(9,G227:G249)</f>
        <v>365868</v>
      </c>
    </row>
    <row r="227" spans="1:7" ht="30" hidden="1" customHeight="1" x14ac:dyDescent="0.25">
      <c r="A227" s="38"/>
      <c r="B227" s="31"/>
      <c r="C227" s="32"/>
      <c r="D227" s="54"/>
      <c r="E227" s="36"/>
      <c r="F227" s="36"/>
      <c r="G227" s="36"/>
    </row>
    <row r="228" spans="1:7" ht="15" customHeight="1" x14ac:dyDescent="0.25">
      <c r="A228" s="55">
        <v>41</v>
      </c>
      <c r="B228" s="56" t="s">
        <v>213</v>
      </c>
      <c r="C228" s="57">
        <v>26544.560000000001</v>
      </c>
      <c r="D228" s="57">
        <v>0</v>
      </c>
      <c r="E228" s="84">
        <v>0</v>
      </c>
      <c r="F228" s="84">
        <v>0</v>
      </c>
      <c r="G228" s="84">
        <v>0</v>
      </c>
    </row>
    <row r="229" spans="1:7" x14ac:dyDescent="0.25">
      <c r="A229" s="85">
        <v>412</v>
      </c>
      <c r="B229" t="s">
        <v>214</v>
      </c>
      <c r="C229" s="86">
        <v>26544.560000000001</v>
      </c>
      <c r="D229">
        <v>0</v>
      </c>
      <c r="E229">
        <v>0</v>
      </c>
      <c r="F229" s="87">
        <v>0</v>
      </c>
      <c r="G229" s="87">
        <v>0</v>
      </c>
    </row>
    <row r="230" spans="1:7" ht="18" customHeight="1" x14ac:dyDescent="0.25">
      <c r="A230" s="55" t="s">
        <v>156</v>
      </c>
      <c r="B230" s="56" t="s">
        <v>157</v>
      </c>
      <c r="C230" s="57">
        <f>C234+C238</f>
        <v>279206.21999999997</v>
      </c>
      <c r="D230" s="57">
        <f>SUBTOTAL(9,D231:D240)</f>
        <v>7481</v>
      </c>
      <c r="E230" s="57">
        <f>SUBTOTAL(9,E231:E241)</f>
        <v>82637</v>
      </c>
      <c r="F230" s="57">
        <f>SUBTOTAL(9,F231:F241)</f>
        <v>82637</v>
      </c>
      <c r="G230" s="57">
        <f>SUBTOTAL(9,G231:G240)</f>
        <v>36662</v>
      </c>
    </row>
    <row r="231" spans="1:7" ht="22.5" hidden="1" customHeight="1" x14ac:dyDescent="0.25">
      <c r="A231" s="38"/>
      <c r="B231" s="31"/>
      <c r="C231" s="32"/>
      <c r="D231" s="54"/>
      <c r="E231" s="54"/>
      <c r="F231" s="54"/>
      <c r="G231" s="54"/>
    </row>
    <row r="232" spans="1:7" ht="409.6" hidden="1" customHeight="1" x14ac:dyDescent="0.25">
      <c r="A232" s="58" t="s">
        <v>162</v>
      </c>
      <c r="B232" s="59" t="s">
        <v>163</v>
      </c>
      <c r="C232" s="54">
        <f>SUBTOTAL(9,C233:C239)</f>
        <v>279206.21999999997</v>
      </c>
      <c r="D232" s="54">
        <f>SUBTOTAL(9,D233:D239)</f>
        <v>7481</v>
      </c>
      <c r="E232" s="54">
        <f>SUBTOTAL(9,E233:E239)</f>
        <v>36662</v>
      </c>
      <c r="F232" s="54">
        <f>SUBTOTAL(9,F233:F239)</f>
        <v>36662</v>
      </c>
      <c r="G232" s="54">
        <f>SUBTOTAL(9,G233:G239)</f>
        <v>36662</v>
      </c>
    </row>
    <row r="233" spans="1:7" ht="30" hidden="1" customHeight="1" x14ac:dyDescent="0.25">
      <c r="A233" s="38"/>
      <c r="B233" s="31"/>
      <c r="C233" s="32"/>
      <c r="D233" s="60"/>
      <c r="E233" s="36"/>
      <c r="F233" s="36"/>
      <c r="G233" s="36"/>
    </row>
    <row r="234" spans="1:7" ht="15" customHeight="1" x14ac:dyDescent="0.25">
      <c r="A234" s="26">
        <v>4214</v>
      </c>
      <c r="B234" s="61" t="s">
        <v>215</v>
      </c>
      <c r="C234" s="27">
        <v>265445.62</v>
      </c>
      <c r="D234" s="88">
        <v>0</v>
      </c>
      <c r="E234" s="62">
        <v>0</v>
      </c>
      <c r="F234" s="70">
        <v>0</v>
      </c>
      <c r="G234" s="70">
        <v>0</v>
      </c>
    </row>
    <row r="235" spans="1:7" ht="15" customHeight="1" x14ac:dyDescent="0.25">
      <c r="A235" s="26" t="s">
        <v>164</v>
      </c>
      <c r="B235" s="61" t="s">
        <v>165</v>
      </c>
      <c r="C235" s="27">
        <v>0</v>
      </c>
      <c r="D235" s="27">
        <v>4010</v>
      </c>
      <c r="E235" s="27">
        <v>3200</v>
      </c>
      <c r="F235" s="28">
        <v>3200</v>
      </c>
      <c r="G235" s="28">
        <v>3200</v>
      </c>
    </row>
    <row r="236" spans="1:7" ht="15" customHeight="1" x14ac:dyDescent="0.25">
      <c r="A236" s="26">
        <v>4223</v>
      </c>
      <c r="B236" s="61" t="s">
        <v>216</v>
      </c>
      <c r="C236" s="27">
        <v>0</v>
      </c>
      <c r="D236" s="27">
        <v>0</v>
      </c>
      <c r="E236" s="27">
        <v>22454</v>
      </c>
      <c r="F236" s="28">
        <v>22454</v>
      </c>
      <c r="G236" s="28">
        <v>22454</v>
      </c>
    </row>
    <row r="237" spans="1:7" ht="15" customHeight="1" x14ac:dyDescent="0.25">
      <c r="A237" s="26" t="s">
        <v>168</v>
      </c>
      <c r="B237" s="61" t="s">
        <v>169</v>
      </c>
      <c r="C237" s="27">
        <v>0</v>
      </c>
      <c r="D237" s="27">
        <v>2771</v>
      </c>
      <c r="E237" s="27">
        <v>0</v>
      </c>
      <c r="F237" s="28">
        <v>0</v>
      </c>
      <c r="G237" s="28">
        <v>0</v>
      </c>
    </row>
    <row r="238" spans="1:7" ht="15" customHeight="1" x14ac:dyDescent="0.25">
      <c r="A238" s="26" t="s">
        <v>170</v>
      </c>
      <c r="B238" s="61" t="s">
        <v>171</v>
      </c>
      <c r="C238" s="27">
        <v>13760.6</v>
      </c>
      <c r="D238" s="27">
        <v>700</v>
      </c>
      <c r="E238" s="27">
        <v>11008</v>
      </c>
      <c r="F238" s="28">
        <v>11008</v>
      </c>
      <c r="G238" s="28">
        <v>11008</v>
      </c>
    </row>
    <row r="239" spans="1:7" hidden="1" x14ac:dyDescent="0.25">
      <c r="A239" s="31"/>
      <c r="B239" s="31"/>
      <c r="C239" s="32"/>
      <c r="D239" s="27"/>
      <c r="E239" s="27"/>
      <c r="F239" s="28"/>
      <c r="G239" s="28"/>
    </row>
    <row r="240" spans="1:7" hidden="1" x14ac:dyDescent="0.25">
      <c r="A240" s="31"/>
      <c r="B240" s="31"/>
      <c r="C240" s="32"/>
      <c r="D240" s="32"/>
      <c r="E240" s="36"/>
      <c r="F240" s="63"/>
      <c r="G240" s="63"/>
    </row>
    <row r="241" spans="1:7" x14ac:dyDescent="0.25">
      <c r="A241" s="26">
        <v>4231</v>
      </c>
      <c r="B241" s="61" t="s">
        <v>217</v>
      </c>
      <c r="C241" s="27">
        <v>0</v>
      </c>
      <c r="D241" s="27">
        <v>0</v>
      </c>
      <c r="E241" s="27">
        <v>45975</v>
      </c>
      <c r="F241" s="28">
        <v>45975</v>
      </c>
      <c r="G241" s="28">
        <v>45975</v>
      </c>
    </row>
    <row r="242" spans="1:7" ht="18" customHeight="1" x14ac:dyDescent="0.25">
      <c r="A242" s="55" t="s">
        <v>178</v>
      </c>
      <c r="B242" s="56" t="s">
        <v>179</v>
      </c>
      <c r="C242" s="57">
        <f>SUBTOTAL(9,C243:C248)</f>
        <v>0</v>
      </c>
      <c r="D242" s="57">
        <f>SUBTOTAL(9,D243:D248)</f>
        <v>144992</v>
      </c>
      <c r="E242" s="57">
        <f>SUBTOTAL(9,E243:E248)</f>
        <v>283231</v>
      </c>
      <c r="F242" s="57">
        <f>SUBTOTAL(9,F243:F248)</f>
        <v>283231</v>
      </c>
      <c r="G242" s="57">
        <f>SUBTOTAL(9,G243:G248)</f>
        <v>283231</v>
      </c>
    </row>
    <row r="243" spans="1:7" ht="22.5" hidden="1" customHeight="1" x14ac:dyDescent="0.25">
      <c r="A243" s="38"/>
      <c r="B243" s="31"/>
      <c r="C243" s="32"/>
      <c r="D243" s="54"/>
      <c r="E243" s="54"/>
      <c r="F243" s="54"/>
      <c r="G243" s="54"/>
    </row>
    <row r="244" spans="1:7" ht="409.6" hidden="1" customHeight="1" x14ac:dyDescent="0.25">
      <c r="A244" s="58" t="s">
        <v>180</v>
      </c>
      <c r="B244" s="59" t="s">
        <v>181</v>
      </c>
      <c r="C244" s="54">
        <f>SUBTOTAL(9,C245:C247)</f>
        <v>0</v>
      </c>
      <c r="D244" s="54">
        <f>SUBTOTAL(9,D245:D247)</f>
        <v>144992</v>
      </c>
      <c r="E244" s="54">
        <f>SUBTOTAL(9,E245:E247)</f>
        <v>283231</v>
      </c>
      <c r="F244" s="54">
        <f>SUBTOTAL(9,F245:F247)</f>
        <v>283231</v>
      </c>
      <c r="G244" s="54">
        <f>SUBTOTAL(9,G245:G247)</f>
        <v>283231</v>
      </c>
    </row>
    <row r="245" spans="1:7" ht="30" hidden="1" customHeight="1" x14ac:dyDescent="0.25">
      <c r="A245" s="38"/>
      <c r="B245" s="31"/>
      <c r="C245" s="32"/>
      <c r="D245" s="60"/>
      <c r="E245" s="36"/>
      <c r="F245" s="36"/>
      <c r="G245" s="36"/>
    </row>
    <row r="246" spans="1:7" ht="15" customHeight="1" x14ac:dyDescent="0.25">
      <c r="A246" s="26" t="s">
        <v>182</v>
      </c>
      <c r="B246" s="61" t="s">
        <v>181</v>
      </c>
      <c r="C246" s="27">
        <v>0</v>
      </c>
      <c r="D246" s="27">
        <v>144992</v>
      </c>
      <c r="E246" s="27">
        <v>283231</v>
      </c>
      <c r="F246" s="28">
        <v>283231</v>
      </c>
      <c r="G246" s="28">
        <v>283231</v>
      </c>
    </row>
    <row r="247" spans="1:7" hidden="1" x14ac:dyDescent="0.25">
      <c r="A247" s="31"/>
      <c r="B247" s="31"/>
      <c r="C247" s="32"/>
      <c r="D247" s="27"/>
      <c r="E247" s="27"/>
      <c r="F247" s="27"/>
      <c r="G247" s="27"/>
    </row>
    <row r="248" spans="1:7" hidden="1" x14ac:dyDescent="0.25">
      <c r="A248" s="31"/>
      <c r="B248" s="31"/>
      <c r="C248" s="32"/>
      <c r="D248" s="32"/>
      <c r="E248" s="36"/>
      <c r="F248" s="36"/>
      <c r="G248" s="36"/>
    </row>
    <row r="249" spans="1:7" ht="20.100000000000001" hidden="1" customHeight="1" x14ac:dyDescent="0.25">
      <c r="A249" s="31"/>
      <c r="B249" s="31"/>
      <c r="C249" s="32"/>
      <c r="D249" s="32"/>
      <c r="E249" s="36"/>
      <c r="F249" s="36"/>
      <c r="G249" s="36"/>
    </row>
    <row r="250" spans="1:7" ht="20.100000000000001" hidden="1" customHeight="1" x14ac:dyDescent="0.25">
      <c r="A250" s="31"/>
      <c r="B250" s="31"/>
      <c r="C250" s="32"/>
      <c r="D250" s="32"/>
      <c r="E250" s="36"/>
      <c r="F250" s="36"/>
      <c r="G250" s="36"/>
    </row>
    <row r="251" spans="1:7" ht="20.100000000000001" hidden="1" customHeight="1" x14ac:dyDescent="0.25">
      <c r="A251" s="31"/>
      <c r="B251" s="31"/>
      <c r="C251" s="32"/>
      <c r="D251" s="32"/>
      <c r="E251" s="36"/>
      <c r="F251" s="36"/>
      <c r="G251" s="36"/>
    </row>
    <row r="252" spans="1:7" ht="20.100000000000001" hidden="1" customHeight="1" x14ac:dyDescent="0.25">
      <c r="A252" s="31"/>
      <c r="B252" s="31"/>
      <c r="C252" s="32"/>
      <c r="D252" s="32"/>
      <c r="E252" s="36"/>
      <c r="F252" s="36"/>
      <c r="G252" s="36"/>
    </row>
    <row r="253" spans="1:7" s="9" customFormat="1" ht="18" customHeight="1" x14ac:dyDescent="0.25">
      <c r="A253" s="40" t="s">
        <v>62</v>
      </c>
      <c r="B253" s="41" t="s">
        <v>192</v>
      </c>
      <c r="C253" s="42">
        <f>SUBTOTAL(9,C254:C295)</f>
        <v>46968.26</v>
      </c>
      <c r="D253" s="42">
        <f>SUBTOTAL(9,D254:D295)</f>
        <v>240509</v>
      </c>
      <c r="E253" s="42">
        <f>E255</f>
        <v>85000</v>
      </c>
      <c r="F253" s="42">
        <f>SUBTOTAL(9,F254:F295)</f>
        <v>55000</v>
      </c>
      <c r="G253" s="42">
        <f>SUBTOTAL(9,G254:G295)</f>
        <v>130000</v>
      </c>
    </row>
    <row r="254" spans="1:7" ht="30" hidden="1" customHeight="1" x14ac:dyDescent="0.25">
      <c r="A254" s="38"/>
      <c r="B254" s="31"/>
      <c r="C254" s="32"/>
      <c r="D254" s="12"/>
      <c r="E254" s="36"/>
      <c r="F254" s="36"/>
      <c r="G254" s="36"/>
    </row>
    <row r="255" spans="1:7" ht="18" customHeight="1" x14ac:dyDescent="0.25">
      <c r="A255" s="43"/>
      <c r="B255" s="44"/>
      <c r="C255" s="45">
        <f>SUBTOTAL(9,C256:C294)</f>
        <v>46968.26</v>
      </c>
      <c r="D255" s="45">
        <f>SUBTOTAL(9,D256:D294)</f>
        <v>240509</v>
      </c>
      <c r="E255" s="45">
        <f>E270</f>
        <v>85000</v>
      </c>
      <c r="F255" s="45">
        <f>SUBTOTAL(9,F256:F294)</f>
        <v>55000</v>
      </c>
      <c r="G255" s="45">
        <f>SUBTOTAL(9,G256:G294)</f>
        <v>130000</v>
      </c>
    </row>
    <row r="256" spans="1:7" ht="30" hidden="1" customHeight="1" x14ac:dyDescent="0.25">
      <c r="A256" s="38"/>
      <c r="B256" s="31"/>
      <c r="C256" s="32"/>
      <c r="D256" s="46"/>
      <c r="E256" s="36"/>
      <c r="F256" s="36"/>
      <c r="G256" s="36"/>
    </row>
    <row r="257" spans="1:7" ht="18" customHeight="1" x14ac:dyDescent="0.25">
      <c r="A257" s="47" t="s">
        <v>208</v>
      </c>
      <c r="B257" s="48" t="s">
        <v>209</v>
      </c>
      <c r="C257" s="49">
        <f>SUBTOTAL(9,C258:C269)</f>
        <v>16.29</v>
      </c>
      <c r="D257" s="49">
        <f>SUBTOTAL(9,D258:D269)</f>
        <v>44000</v>
      </c>
      <c r="E257" s="49">
        <f>SUBTOTAL(9,E258:E269)</f>
        <v>0</v>
      </c>
      <c r="F257" s="49">
        <f>SUBTOTAL(9,F258:F269)</f>
        <v>0</v>
      </c>
      <c r="G257" s="49">
        <f>SUBTOTAL(9,G258:G269)</f>
        <v>75000</v>
      </c>
    </row>
    <row r="258" spans="1:7" ht="30" hidden="1" customHeight="1" x14ac:dyDescent="0.25">
      <c r="A258" s="38"/>
      <c r="B258" s="31"/>
      <c r="C258" s="32"/>
      <c r="D258" s="50"/>
      <c r="E258" s="36"/>
      <c r="F258" s="36"/>
      <c r="G258" s="36"/>
    </row>
    <row r="259" spans="1:7" ht="18" customHeight="1" x14ac:dyDescent="0.25">
      <c r="A259" s="51" t="s">
        <v>60</v>
      </c>
      <c r="B259" s="52" t="s">
        <v>61</v>
      </c>
      <c r="C259" s="53">
        <f>SUBTOTAL(9,C260:C268)</f>
        <v>16.29</v>
      </c>
      <c r="D259" s="53">
        <f>SUBTOTAL(9,D260:D268)</f>
        <v>44000</v>
      </c>
      <c r="E259" s="53">
        <f>SUBTOTAL(9,E260:E268)</f>
        <v>0</v>
      </c>
      <c r="F259" s="53">
        <f>SUBTOTAL(9,F260:F268)</f>
        <v>0</v>
      </c>
      <c r="G259" s="53">
        <f>SUBTOTAL(9,G260:G268)</f>
        <v>75000</v>
      </c>
    </row>
    <row r="260" spans="1:7" ht="30" hidden="1" customHeight="1" x14ac:dyDescent="0.25">
      <c r="A260" s="38"/>
      <c r="B260" s="31"/>
      <c r="C260" s="32"/>
      <c r="D260" s="54"/>
      <c r="E260" s="36"/>
      <c r="F260" s="36"/>
      <c r="G260" s="36"/>
    </row>
    <row r="261" spans="1:7" ht="18" customHeight="1" x14ac:dyDescent="0.25">
      <c r="A261" s="55" t="s">
        <v>79</v>
      </c>
      <c r="B261" s="56" t="s">
        <v>80</v>
      </c>
      <c r="C261" s="57">
        <f>SUBTOTAL(9,C262:C267)</f>
        <v>16.29</v>
      </c>
      <c r="D261" s="57">
        <f>SUBTOTAL(9,D262:D267)</f>
        <v>44000</v>
      </c>
      <c r="E261" s="57">
        <f>SUBTOTAL(9,E262:E267)</f>
        <v>0</v>
      </c>
      <c r="F261" s="57">
        <f>SUBTOTAL(9,F262:F267)</f>
        <v>0</v>
      </c>
      <c r="G261" s="57">
        <f>SUBTOTAL(9,G262:G267)</f>
        <v>75000</v>
      </c>
    </row>
    <row r="262" spans="1:7" ht="22.5" hidden="1" customHeight="1" x14ac:dyDescent="0.25">
      <c r="A262" s="38"/>
      <c r="B262" s="31"/>
      <c r="C262" s="32"/>
      <c r="D262" s="54"/>
      <c r="E262" s="54"/>
      <c r="F262" s="54"/>
      <c r="G262" s="54"/>
    </row>
    <row r="263" spans="1:7" ht="409.6" hidden="1" customHeight="1" x14ac:dyDescent="0.25">
      <c r="A263" s="58" t="s">
        <v>105</v>
      </c>
      <c r="B263" s="59" t="s">
        <v>106</v>
      </c>
      <c r="C263" s="54">
        <f>SUBTOTAL(9,C264:C266)</f>
        <v>16.29</v>
      </c>
      <c r="D263" s="54">
        <f>SUBTOTAL(9,D264:D266)</f>
        <v>44000</v>
      </c>
      <c r="E263" s="54">
        <f>SUBTOTAL(9,E264:E266)</f>
        <v>0</v>
      </c>
      <c r="F263" s="54">
        <f>SUBTOTAL(9,F264:F266)</f>
        <v>0</v>
      </c>
      <c r="G263" s="54">
        <f>SUBTOTAL(9,G264:G266)</f>
        <v>75000</v>
      </c>
    </row>
    <row r="264" spans="1:7" ht="30" hidden="1" customHeight="1" x14ac:dyDescent="0.25">
      <c r="A264" s="38"/>
      <c r="B264" s="31"/>
      <c r="C264" s="32"/>
      <c r="D264" s="60"/>
      <c r="E264" s="36"/>
      <c r="F264" s="36"/>
      <c r="G264" s="36"/>
    </row>
    <row r="265" spans="1:7" ht="15" customHeight="1" x14ac:dyDescent="0.25">
      <c r="A265" s="26" t="s">
        <v>121</v>
      </c>
      <c r="B265" s="61" t="s">
        <v>122</v>
      </c>
      <c r="C265" s="27">
        <v>16.29</v>
      </c>
      <c r="D265" s="27">
        <v>44000</v>
      </c>
      <c r="E265" s="27">
        <v>0</v>
      </c>
      <c r="F265" s="28">
        <v>0</v>
      </c>
      <c r="G265" s="28">
        <v>75000</v>
      </c>
    </row>
    <row r="266" spans="1:7" hidden="1" x14ac:dyDescent="0.25">
      <c r="A266" s="31"/>
      <c r="B266" s="31"/>
      <c r="C266" s="32"/>
      <c r="D266" s="27"/>
      <c r="E266" s="27"/>
      <c r="F266" s="27"/>
      <c r="G266" s="27"/>
    </row>
    <row r="267" spans="1:7" hidden="1" x14ac:dyDescent="0.25">
      <c r="A267" s="31"/>
      <c r="B267" s="31"/>
      <c r="C267" s="32"/>
      <c r="D267" s="32"/>
      <c r="E267" s="36"/>
      <c r="F267" s="36"/>
      <c r="G267" s="36"/>
    </row>
    <row r="268" spans="1:7" ht="20.100000000000001" hidden="1" customHeight="1" x14ac:dyDescent="0.25">
      <c r="A268" s="31"/>
      <c r="B268" s="31"/>
      <c r="C268" s="32"/>
      <c r="D268" s="32"/>
      <c r="E268" s="36"/>
      <c r="F268" s="36"/>
      <c r="G268" s="36"/>
    </row>
    <row r="269" spans="1:7" ht="20.100000000000001" hidden="1" customHeight="1" x14ac:dyDescent="0.25">
      <c r="A269" s="31"/>
      <c r="B269" s="31"/>
      <c r="C269" s="32"/>
      <c r="D269" s="32"/>
      <c r="E269" s="36"/>
      <c r="F269" s="36"/>
      <c r="G269" s="36"/>
    </row>
    <row r="270" spans="1:7" ht="18" customHeight="1" x14ac:dyDescent="0.25">
      <c r="A270" s="47" t="s">
        <v>211</v>
      </c>
      <c r="B270" s="48" t="s">
        <v>212</v>
      </c>
      <c r="C270" s="49">
        <f>SUBTOTAL(9,C271:C293)</f>
        <v>46951.97</v>
      </c>
      <c r="D270" s="49">
        <f>SUBTOTAL(9,D271:D293)</f>
        <v>196509</v>
      </c>
      <c r="E270" s="49">
        <f>E272+E282</f>
        <v>85000</v>
      </c>
      <c r="F270" s="49">
        <f>SUBTOTAL(9,F271:F293)</f>
        <v>55000</v>
      </c>
      <c r="G270" s="49">
        <f>SUBTOTAL(9,G271:G293)</f>
        <v>55000</v>
      </c>
    </row>
    <row r="271" spans="1:7" ht="30" hidden="1" customHeight="1" x14ac:dyDescent="0.25">
      <c r="A271" s="38"/>
      <c r="B271" s="31"/>
      <c r="C271" s="32"/>
      <c r="D271" s="50"/>
      <c r="E271" s="36"/>
      <c r="F271" s="36"/>
      <c r="G271" s="36"/>
    </row>
    <row r="272" spans="1:7" ht="18" customHeight="1" x14ac:dyDescent="0.25">
      <c r="A272" s="51" t="s">
        <v>60</v>
      </c>
      <c r="B272" s="52" t="s">
        <v>61</v>
      </c>
      <c r="C272" s="53">
        <f>SUBTOTAL(9,C273:C281)</f>
        <v>0</v>
      </c>
      <c r="D272" s="53">
        <f>SUBTOTAL(9,D273:D281)</f>
        <v>34000</v>
      </c>
      <c r="E272" s="53">
        <f>SUBTOTAL(9,E273:E281)</f>
        <v>20000</v>
      </c>
      <c r="F272" s="53">
        <f>SUBTOTAL(9,F273:F281)</f>
        <v>20000</v>
      </c>
      <c r="G272" s="53">
        <f>SUBTOTAL(9,G273:G281)</f>
        <v>20000</v>
      </c>
    </row>
    <row r="273" spans="1:7" ht="30" hidden="1" customHeight="1" x14ac:dyDescent="0.25">
      <c r="A273" s="38"/>
      <c r="B273" s="31"/>
      <c r="C273" s="32"/>
      <c r="D273" s="54"/>
      <c r="E273" s="36"/>
      <c r="F273" s="36"/>
      <c r="G273" s="36"/>
    </row>
    <row r="274" spans="1:7" ht="18" customHeight="1" x14ac:dyDescent="0.25">
      <c r="A274" s="55" t="s">
        <v>79</v>
      </c>
      <c r="B274" s="56" t="s">
        <v>80</v>
      </c>
      <c r="C274" s="57">
        <f>SUBTOTAL(9,C275:C280)</f>
        <v>0</v>
      </c>
      <c r="D274" s="57">
        <f>SUBTOTAL(9,D275:D280)</f>
        <v>34000</v>
      </c>
      <c r="E274" s="57">
        <f>SUBTOTAL(9,E275:E280)</f>
        <v>20000</v>
      </c>
      <c r="F274" s="57">
        <f>SUBTOTAL(9,F275:F280)</f>
        <v>20000</v>
      </c>
      <c r="G274" s="57">
        <f>SUBTOTAL(9,G275:G280)</f>
        <v>20000</v>
      </c>
    </row>
    <row r="275" spans="1:7" ht="22.5" hidden="1" customHeight="1" x14ac:dyDescent="0.25">
      <c r="A275" s="38"/>
      <c r="B275" s="31"/>
      <c r="C275" s="32"/>
      <c r="D275" s="54"/>
      <c r="E275" s="54"/>
      <c r="F275" s="54"/>
      <c r="G275" s="54"/>
    </row>
    <row r="276" spans="1:7" ht="409.6" hidden="1" customHeight="1" x14ac:dyDescent="0.25">
      <c r="A276" s="58" t="s">
        <v>105</v>
      </c>
      <c r="B276" s="59" t="s">
        <v>106</v>
      </c>
      <c r="C276" s="54">
        <f>SUBTOTAL(9,C277:C279)</f>
        <v>0</v>
      </c>
      <c r="D276" s="54">
        <f>SUBTOTAL(9,D277:D279)</f>
        <v>34000</v>
      </c>
      <c r="E276" s="54">
        <f>SUBTOTAL(9,E277:E279)</f>
        <v>20000</v>
      </c>
      <c r="F276" s="54">
        <f>SUBTOTAL(9,F277:F279)</f>
        <v>20000</v>
      </c>
      <c r="G276" s="54">
        <f>SUBTOTAL(9,G277:G279)</f>
        <v>20000</v>
      </c>
    </row>
    <row r="277" spans="1:7" ht="30" hidden="1" customHeight="1" x14ac:dyDescent="0.25">
      <c r="A277" s="38"/>
      <c r="B277" s="31"/>
      <c r="C277" s="32"/>
      <c r="D277" s="60"/>
      <c r="E277" s="36"/>
      <c r="F277" s="36"/>
      <c r="G277" s="36"/>
    </row>
    <row r="278" spans="1:7" ht="15" customHeight="1" x14ac:dyDescent="0.25">
      <c r="A278" s="26" t="s">
        <v>109</v>
      </c>
      <c r="B278" s="61" t="s">
        <v>110</v>
      </c>
      <c r="C278" s="27">
        <v>0</v>
      </c>
      <c r="D278" s="27">
        <v>34000</v>
      </c>
      <c r="E278" s="27">
        <v>20000</v>
      </c>
      <c r="F278" s="28">
        <v>20000</v>
      </c>
      <c r="G278" s="28">
        <v>20000</v>
      </c>
    </row>
    <row r="279" spans="1:7" hidden="1" x14ac:dyDescent="0.25">
      <c r="A279" s="31"/>
      <c r="B279" s="31"/>
      <c r="C279" s="32"/>
      <c r="D279" s="27"/>
      <c r="E279" s="27"/>
      <c r="F279" s="27"/>
      <c r="G279" s="27"/>
    </row>
    <row r="280" spans="1:7" hidden="1" x14ac:dyDescent="0.25">
      <c r="A280" s="31"/>
      <c r="B280" s="31"/>
      <c r="C280" s="32"/>
      <c r="D280" s="32"/>
      <c r="E280" s="36"/>
      <c r="F280" s="36"/>
      <c r="G280" s="36"/>
    </row>
    <row r="281" spans="1:7" ht="20.100000000000001" hidden="1" customHeight="1" x14ac:dyDescent="0.25">
      <c r="A281" s="31"/>
      <c r="B281" s="31"/>
      <c r="C281" s="32"/>
      <c r="D281" s="32"/>
      <c r="E281" s="36"/>
      <c r="F281" s="36"/>
      <c r="G281" s="36"/>
    </row>
    <row r="282" spans="1:7" ht="18" customHeight="1" x14ac:dyDescent="0.25">
      <c r="A282" s="51" t="s">
        <v>147</v>
      </c>
      <c r="B282" s="52" t="s">
        <v>148</v>
      </c>
      <c r="C282" s="53">
        <f>SUBTOTAL(9,C283:C292)</f>
        <v>46951.97</v>
      </c>
      <c r="D282" s="53">
        <f>SUBTOTAL(9,D283:D292)</f>
        <v>162509</v>
      </c>
      <c r="E282" s="53">
        <f>E285+E299</f>
        <v>65000</v>
      </c>
      <c r="F282" s="53">
        <f>SUBTOTAL(9,F283:F292)</f>
        <v>35000</v>
      </c>
      <c r="G282" s="53">
        <f>SUBTOTAL(9,G283:G292)</f>
        <v>35000</v>
      </c>
    </row>
    <row r="283" spans="1:7" ht="30" hidden="1" customHeight="1" x14ac:dyDescent="0.25">
      <c r="A283" s="38"/>
      <c r="B283" s="31"/>
      <c r="C283" s="32"/>
      <c r="D283" s="54"/>
      <c r="E283" s="36"/>
      <c r="F283" s="36"/>
      <c r="G283" s="36"/>
    </row>
    <row r="284" spans="1:7" ht="18.75" customHeight="1" x14ac:dyDescent="0.25">
      <c r="A284" s="177" t="s">
        <v>283</v>
      </c>
      <c r="B284" s="178" t="s">
        <v>282</v>
      </c>
      <c r="C284" s="32"/>
      <c r="D284" s="54"/>
      <c r="E284" s="36"/>
      <c r="F284" s="36"/>
      <c r="G284" s="36"/>
    </row>
    <row r="285" spans="1:7" ht="18" customHeight="1" x14ac:dyDescent="0.25">
      <c r="A285" s="174" t="s">
        <v>156</v>
      </c>
      <c r="B285" s="175" t="s">
        <v>157</v>
      </c>
      <c r="C285" s="176">
        <f>SUBTOTAL(9,C286:C291)</f>
        <v>46951.97</v>
      </c>
      <c r="D285" s="176">
        <f>SUBTOTAL(9,D286:D291)</f>
        <v>162509</v>
      </c>
      <c r="E285" s="176">
        <f>E289+E296+E297+E298</f>
        <v>35000</v>
      </c>
      <c r="F285" s="176">
        <f>F289+F296+F297+F298</f>
        <v>35000</v>
      </c>
      <c r="G285" s="176">
        <f>G289+G296+G297+G298</f>
        <v>35000</v>
      </c>
    </row>
    <row r="286" spans="1:7" ht="22.5" hidden="1" customHeight="1" x14ac:dyDescent="0.25">
      <c r="A286" s="177"/>
      <c r="B286" s="178"/>
      <c r="C286" s="179"/>
      <c r="D286" s="180"/>
      <c r="E286" s="180"/>
      <c r="F286" s="180"/>
      <c r="G286" s="180"/>
    </row>
    <row r="287" spans="1:7" ht="409.6" hidden="1" customHeight="1" x14ac:dyDescent="0.25">
      <c r="A287" s="181" t="s">
        <v>158</v>
      </c>
      <c r="B287" s="182" t="s">
        <v>159</v>
      </c>
      <c r="C287" s="180">
        <f>SUBTOTAL(9,C288:C290)</f>
        <v>46951.97</v>
      </c>
      <c r="D287" s="180">
        <f>SUBTOTAL(9,D288:D290)</f>
        <v>162509</v>
      </c>
      <c r="E287" s="180">
        <f>SUBTOTAL(9,E288:E290)</f>
        <v>0</v>
      </c>
      <c r="F287" s="180">
        <f>SUBTOTAL(9,F288:F290)</f>
        <v>0</v>
      </c>
      <c r="G287" s="180">
        <f>SUBTOTAL(9,G288:G290)</f>
        <v>0</v>
      </c>
    </row>
    <row r="288" spans="1:7" ht="30" hidden="1" customHeight="1" x14ac:dyDescent="0.25">
      <c r="A288" s="177"/>
      <c r="B288" s="178"/>
      <c r="C288" s="179"/>
      <c r="D288" s="183"/>
      <c r="E288" s="184"/>
      <c r="F288" s="184"/>
      <c r="G288" s="184"/>
    </row>
    <row r="289" spans="1:7" ht="15" customHeight="1" x14ac:dyDescent="0.25">
      <c r="A289" s="185" t="s">
        <v>160</v>
      </c>
      <c r="B289" s="186" t="s">
        <v>161</v>
      </c>
      <c r="C289" s="187">
        <v>46951.97</v>
      </c>
      <c r="D289" s="187">
        <v>162509</v>
      </c>
      <c r="E289" s="187">
        <v>0</v>
      </c>
      <c r="F289" s="187">
        <v>0</v>
      </c>
      <c r="G289" s="187">
        <v>0</v>
      </c>
    </row>
    <row r="290" spans="1:7" hidden="1" x14ac:dyDescent="0.25">
      <c r="A290" s="186"/>
      <c r="B290" s="186"/>
      <c r="C290" s="187"/>
      <c r="D290" s="187"/>
      <c r="E290" s="187"/>
      <c r="F290" s="187"/>
      <c r="G290" s="187"/>
    </row>
    <row r="291" spans="1:7" hidden="1" x14ac:dyDescent="0.25">
      <c r="A291" s="186"/>
      <c r="B291" s="186"/>
      <c r="C291" s="187"/>
      <c r="D291" s="187"/>
      <c r="E291" s="187"/>
      <c r="F291" s="187"/>
      <c r="G291" s="187"/>
    </row>
    <row r="292" spans="1:7" ht="20.100000000000001" hidden="1" customHeight="1" x14ac:dyDescent="0.25">
      <c r="A292" s="186"/>
      <c r="B292" s="186"/>
      <c r="C292" s="187"/>
      <c r="D292" s="187"/>
      <c r="E292" s="187"/>
      <c r="F292" s="187"/>
      <c r="G292" s="187"/>
    </row>
    <row r="293" spans="1:7" ht="20.100000000000001" hidden="1" customHeight="1" x14ac:dyDescent="0.25">
      <c r="A293" s="186"/>
      <c r="B293" s="186"/>
      <c r="C293" s="187"/>
      <c r="D293" s="187"/>
      <c r="E293" s="187"/>
      <c r="F293" s="187"/>
      <c r="G293" s="187"/>
    </row>
    <row r="294" spans="1:7" ht="20.100000000000001" hidden="1" customHeight="1" x14ac:dyDescent="0.25">
      <c r="A294" s="186"/>
      <c r="B294" s="186"/>
      <c r="C294" s="187"/>
      <c r="D294" s="187"/>
      <c r="E294" s="187"/>
      <c r="F294" s="187"/>
      <c r="G294" s="187"/>
    </row>
    <row r="295" spans="1:7" ht="20.100000000000001" hidden="1" customHeight="1" x14ac:dyDescent="0.25">
      <c r="A295" s="186"/>
      <c r="B295" s="186"/>
      <c r="C295" s="187"/>
      <c r="D295" s="187"/>
      <c r="E295" s="187"/>
      <c r="F295" s="187"/>
      <c r="G295" s="187"/>
    </row>
    <row r="296" spans="1:7" ht="15" customHeight="1" x14ac:dyDescent="0.25">
      <c r="A296" s="185">
        <v>4221</v>
      </c>
      <c r="B296" s="186" t="s">
        <v>218</v>
      </c>
      <c r="C296" s="187">
        <v>0</v>
      </c>
      <c r="D296" s="187">
        <v>0</v>
      </c>
      <c r="E296" s="187">
        <v>15000</v>
      </c>
      <c r="F296" s="187">
        <v>15000</v>
      </c>
      <c r="G296" s="187">
        <v>15000</v>
      </c>
    </row>
    <row r="297" spans="1:7" ht="15" customHeight="1" x14ac:dyDescent="0.25">
      <c r="A297" s="185">
        <v>4223</v>
      </c>
      <c r="B297" s="186" t="s">
        <v>216</v>
      </c>
      <c r="C297" s="187">
        <v>0</v>
      </c>
      <c r="D297" s="187">
        <v>0</v>
      </c>
      <c r="E297" s="187">
        <v>10000</v>
      </c>
      <c r="F297" s="187">
        <v>10000</v>
      </c>
      <c r="G297" s="187">
        <v>10000</v>
      </c>
    </row>
    <row r="298" spans="1:7" ht="15" customHeight="1" x14ac:dyDescent="0.25">
      <c r="A298" s="185">
        <v>4231</v>
      </c>
      <c r="B298" s="186" t="s">
        <v>173</v>
      </c>
      <c r="C298" s="187">
        <v>0</v>
      </c>
      <c r="D298" s="187">
        <v>0</v>
      </c>
      <c r="E298" s="187">
        <v>10000</v>
      </c>
      <c r="F298" s="187">
        <v>10000</v>
      </c>
      <c r="G298" s="187">
        <v>10000</v>
      </c>
    </row>
    <row r="299" spans="1:7" ht="15" customHeight="1" x14ac:dyDescent="0.25">
      <c r="A299" s="55">
        <v>45</v>
      </c>
      <c r="B299" s="56" t="s">
        <v>219</v>
      </c>
      <c r="C299" s="57">
        <v>0</v>
      </c>
      <c r="D299" s="57">
        <v>0</v>
      </c>
      <c r="E299" s="57">
        <v>30000</v>
      </c>
      <c r="F299" s="57">
        <v>0</v>
      </c>
      <c r="G299" s="57">
        <v>0</v>
      </c>
    </row>
    <row r="300" spans="1:7" ht="15" customHeight="1" x14ac:dyDescent="0.25">
      <c r="A300" s="26">
        <v>4511</v>
      </c>
      <c r="B300" s="61" t="s">
        <v>220</v>
      </c>
      <c r="C300" s="27">
        <v>0</v>
      </c>
      <c r="D300" s="27">
        <v>0</v>
      </c>
      <c r="E300" s="27">
        <v>30000</v>
      </c>
      <c r="F300" s="28">
        <v>0</v>
      </c>
      <c r="G300" s="28">
        <v>0</v>
      </c>
    </row>
    <row r="301" spans="1:7" s="9" customFormat="1" ht="18" customHeight="1" x14ac:dyDescent="0.25">
      <c r="A301" s="40" t="s">
        <v>193</v>
      </c>
      <c r="B301" s="41" t="s">
        <v>194</v>
      </c>
      <c r="C301" s="42">
        <f>C303</f>
        <v>252107.53999999992</v>
      </c>
      <c r="D301" s="42">
        <f>SUBTOTAL(9,D302:D463)</f>
        <v>545217</v>
      </c>
      <c r="E301" s="42">
        <f>E303</f>
        <v>361000</v>
      </c>
      <c r="F301" s="42">
        <f>SUBTOTAL(9,F302:F463)</f>
        <v>358610</v>
      </c>
      <c r="G301" s="42">
        <f>G303</f>
        <v>295610</v>
      </c>
    </row>
    <row r="302" spans="1:7" ht="30" hidden="1" customHeight="1" x14ac:dyDescent="0.25">
      <c r="A302" s="38"/>
      <c r="B302" s="31"/>
      <c r="C302" s="32"/>
      <c r="D302" s="12"/>
      <c r="E302" s="36"/>
      <c r="F302" s="36"/>
      <c r="G302" s="36"/>
    </row>
    <row r="303" spans="1:7" ht="18" customHeight="1" x14ac:dyDescent="0.25">
      <c r="A303" s="43"/>
      <c r="B303" s="44"/>
      <c r="C303" s="45">
        <f>C305+C401</f>
        <v>252107.53999999992</v>
      </c>
      <c r="D303" s="45">
        <f>SUBTOTAL(9,D304:D462)</f>
        <v>545217</v>
      </c>
      <c r="E303" s="45">
        <f>E305+E401</f>
        <v>361000</v>
      </c>
      <c r="F303" s="45">
        <f>SUBTOTAL(9,F304:F462)</f>
        <v>358610</v>
      </c>
      <c r="G303" s="45">
        <f>G305+G401</f>
        <v>295610</v>
      </c>
    </row>
    <row r="304" spans="1:7" ht="30" hidden="1" customHeight="1" x14ac:dyDescent="0.25">
      <c r="A304" s="38"/>
      <c r="B304" s="31"/>
      <c r="C304" s="32"/>
      <c r="D304" s="46"/>
      <c r="E304" s="36"/>
      <c r="F304" s="36"/>
      <c r="G304" s="36"/>
    </row>
    <row r="305" spans="1:7" ht="18" customHeight="1" x14ac:dyDescent="0.25">
      <c r="A305" s="47" t="s">
        <v>208</v>
      </c>
      <c r="B305" s="48" t="s">
        <v>209</v>
      </c>
      <c r="C305" s="49">
        <f>C307+C376</f>
        <v>193812.83999999991</v>
      </c>
      <c r="D305" s="49">
        <f>SUBTOTAL(9,D306:D400)</f>
        <v>306401</v>
      </c>
      <c r="E305" s="49">
        <f>E307+E376</f>
        <v>315893</v>
      </c>
      <c r="F305" s="49">
        <f>SUBTOTAL(9,F306:F400)</f>
        <v>313503</v>
      </c>
      <c r="G305" s="49">
        <f>G307+G376</f>
        <v>260253</v>
      </c>
    </row>
    <row r="306" spans="1:7" ht="30" hidden="1" customHeight="1" x14ac:dyDescent="0.25">
      <c r="A306" s="38"/>
      <c r="B306" s="31"/>
      <c r="C306" s="32"/>
      <c r="D306" s="50"/>
      <c r="E306" s="36"/>
      <c r="F306" s="36"/>
      <c r="G306" s="36"/>
    </row>
    <row r="307" spans="1:7" ht="18" customHeight="1" x14ac:dyDescent="0.25">
      <c r="A307" s="51" t="s">
        <v>60</v>
      </c>
      <c r="B307" s="52" t="s">
        <v>61</v>
      </c>
      <c r="C307" s="53">
        <f>C309+C325+C367</f>
        <v>187225.93999999992</v>
      </c>
      <c r="D307" s="53">
        <f>SUBTOTAL(9,D308:D375)</f>
        <v>273916</v>
      </c>
      <c r="E307" s="53">
        <f>E309+E325+E367</f>
        <v>287493</v>
      </c>
      <c r="F307" s="53">
        <f>SUBTOTAL(9,F308:F375)</f>
        <v>279603</v>
      </c>
      <c r="G307" s="53">
        <f>G309+G325+G367</f>
        <v>226353</v>
      </c>
    </row>
    <row r="308" spans="1:7" ht="30" hidden="1" customHeight="1" x14ac:dyDescent="0.25">
      <c r="A308" s="38"/>
      <c r="B308" s="31"/>
      <c r="C308" s="32"/>
      <c r="D308" s="54"/>
      <c r="E308" s="36"/>
      <c r="F308" s="36"/>
      <c r="G308" s="36"/>
    </row>
    <row r="309" spans="1:7" ht="18" customHeight="1" x14ac:dyDescent="0.25">
      <c r="A309" s="55" t="s">
        <v>62</v>
      </c>
      <c r="B309" s="56" t="s">
        <v>63</v>
      </c>
      <c r="C309" s="57">
        <f>SUBTOTAL(9,C310:C324)</f>
        <v>32335.37</v>
      </c>
      <c r="D309" s="57">
        <f>SUBTOTAL(9,D310:D324)</f>
        <v>42790</v>
      </c>
      <c r="E309" s="57">
        <f>SUBTOTAL(9,E310:E324)</f>
        <v>51590</v>
      </c>
      <c r="F309" s="57">
        <f>SUBTOTAL(9,F310:F324)</f>
        <v>25700</v>
      </c>
      <c r="G309" s="57">
        <f>G313+G314+G322</f>
        <v>25700</v>
      </c>
    </row>
    <row r="310" spans="1:7" ht="22.5" hidden="1" customHeight="1" x14ac:dyDescent="0.25">
      <c r="A310" s="38"/>
      <c r="B310" s="31"/>
      <c r="C310" s="32"/>
      <c r="D310" s="54"/>
      <c r="E310" s="54"/>
      <c r="F310" s="54"/>
      <c r="G310" s="54"/>
    </row>
    <row r="311" spans="1:7" ht="409.6" hidden="1" customHeight="1" x14ac:dyDescent="0.25">
      <c r="A311" s="58" t="s">
        <v>64</v>
      </c>
      <c r="B311" s="59" t="s">
        <v>65</v>
      </c>
      <c r="C311" s="54">
        <f>SUBTOTAL(9,C312:C315)</f>
        <v>9403.99</v>
      </c>
      <c r="D311" s="54">
        <f>SUBTOTAL(9,D312:D315)</f>
        <v>14500</v>
      </c>
      <c r="E311" s="54">
        <f>SUBTOTAL(9,E312:E315)</f>
        <v>23200</v>
      </c>
      <c r="F311" s="54">
        <f>SUBTOTAL(9,F312:F315)</f>
        <v>23200</v>
      </c>
      <c r="G311" s="54">
        <f>SUBTOTAL(9,G312:G315)</f>
        <v>23200</v>
      </c>
    </row>
    <row r="312" spans="1:7" ht="30" hidden="1" customHeight="1" x14ac:dyDescent="0.25">
      <c r="A312" s="38"/>
      <c r="B312" s="31"/>
      <c r="C312" s="32"/>
      <c r="D312" s="60"/>
      <c r="E312" s="36"/>
      <c r="F312" s="36"/>
      <c r="G312" s="36"/>
    </row>
    <row r="313" spans="1:7" ht="15" customHeight="1" x14ac:dyDescent="0.25">
      <c r="A313" s="26" t="s">
        <v>66</v>
      </c>
      <c r="B313" s="61" t="s">
        <v>67</v>
      </c>
      <c r="C313" s="27">
        <v>2815.23</v>
      </c>
      <c r="D313" s="27">
        <v>3000</v>
      </c>
      <c r="E313" s="27">
        <v>3000</v>
      </c>
      <c r="F313" s="28">
        <v>3000</v>
      </c>
      <c r="G313" s="28">
        <v>3000</v>
      </c>
    </row>
    <row r="314" spans="1:7" ht="15" customHeight="1" x14ac:dyDescent="0.25">
      <c r="A314" s="26" t="s">
        <v>68</v>
      </c>
      <c r="B314" s="61" t="s">
        <v>69</v>
      </c>
      <c r="C314" s="27">
        <v>6588.76</v>
      </c>
      <c r="D314" s="27">
        <v>11500</v>
      </c>
      <c r="E314" s="27">
        <v>20200</v>
      </c>
      <c r="F314" s="28">
        <v>20200</v>
      </c>
      <c r="G314" s="28">
        <v>20200</v>
      </c>
    </row>
    <row r="315" spans="1:7" hidden="1" x14ac:dyDescent="0.25">
      <c r="A315" s="31"/>
      <c r="B315" s="31"/>
      <c r="C315" s="32"/>
      <c r="D315" s="27"/>
      <c r="E315" s="27"/>
      <c r="F315" s="28"/>
      <c r="G315" s="28"/>
    </row>
    <row r="316" spans="1:7" ht="409.6" hidden="1" customHeight="1" x14ac:dyDescent="0.25">
      <c r="A316" s="58" t="s">
        <v>72</v>
      </c>
      <c r="B316" s="59" t="s">
        <v>73</v>
      </c>
      <c r="C316" s="54">
        <f>SUBTOTAL(9,C317:C319)</f>
        <v>21273.79</v>
      </c>
      <c r="D316" s="54">
        <f>SUBTOTAL(9,D317:D319)</f>
        <v>25890</v>
      </c>
      <c r="E316" s="54">
        <f>SUBTOTAL(9,E317:E319)</f>
        <v>25890</v>
      </c>
      <c r="F316" s="69">
        <f>SUBTOTAL(9,F317:F319)</f>
        <v>0</v>
      </c>
      <c r="G316" s="69">
        <f>SUBTOTAL(9,G317:G319)</f>
        <v>0</v>
      </c>
    </row>
    <row r="317" spans="1:7" ht="30" hidden="1" customHeight="1" x14ac:dyDescent="0.25">
      <c r="A317" s="38"/>
      <c r="B317" s="31"/>
      <c r="C317" s="32"/>
      <c r="D317" s="60"/>
      <c r="E317" s="36"/>
      <c r="F317" s="63"/>
      <c r="G317" s="63"/>
    </row>
    <row r="318" spans="1:7" ht="15" customHeight="1" x14ac:dyDescent="0.25">
      <c r="A318" s="26" t="s">
        <v>74</v>
      </c>
      <c r="B318" s="61" t="s">
        <v>73</v>
      </c>
      <c r="C318" s="27">
        <v>21273.79</v>
      </c>
      <c r="D318" s="27">
        <v>25890</v>
      </c>
      <c r="E318" s="27">
        <v>25890</v>
      </c>
      <c r="F318" s="28">
        <v>0</v>
      </c>
      <c r="G318" s="28">
        <v>0</v>
      </c>
    </row>
    <row r="319" spans="1:7" hidden="1" x14ac:dyDescent="0.25">
      <c r="A319" s="31"/>
      <c r="B319" s="31"/>
      <c r="C319" s="32"/>
      <c r="D319" s="27"/>
      <c r="E319" s="27"/>
      <c r="F319" s="28"/>
      <c r="G319" s="28"/>
    </row>
    <row r="320" spans="1:7" ht="409.6" hidden="1" customHeight="1" x14ac:dyDescent="0.25">
      <c r="A320" s="58" t="s">
        <v>75</v>
      </c>
      <c r="B320" s="59" t="s">
        <v>76</v>
      </c>
      <c r="C320" s="54">
        <f>SUBTOTAL(9,C321:C323)</f>
        <v>1657.59</v>
      </c>
      <c r="D320" s="54">
        <f>SUBTOTAL(9,D321:D323)</f>
        <v>2400</v>
      </c>
      <c r="E320" s="54">
        <f>SUBTOTAL(9,E321:E323)</f>
        <v>2500</v>
      </c>
      <c r="F320" s="69">
        <f>SUBTOTAL(9,F321:F323)</f>
        <v>2500</v>
      </c>
      <c r="G320" s="69">
        <f>SUBTOTAL(9,G321:G323)</f>
        <v>2500</v>
      </c>
    </row>
    <row r="321" spans="1:9" ht="30" hidden="1" customHeight="1" x14ac:dyDescent="0.25">
      <c r="A321" s="38"/>
      <c r="B321" s="31"/>
      <c r="C321" s="32"/>
      <c r="D321" s="60"/>
      <c r="E321" s="36"/>
      <c r="F321" s="63"/>
      <c r="G321" s="63"/>
    </row>
    <row r="322" spans="1:9" ht="15" customHeight="1" x14ac:dyDescent="0.25">
      <c r="A322" s="26" t="s">
        <v>77</v>
      </c>
      <c r="B322" s="61" t="s">
        <v>78</v>
      </c>
      <c r="C322" s="27">
        <v>1657.59</v>
      </c>
      <c r="D322" s="27">
        <v>2400</v>
      </c>
      <c r="E322" s="27">
        <v>2500</v>
      </c>
      <c r="F322" s="28">
        <v>2500</v>
      </c>
      <c r="G322" s="28">
        <v>2500</v>
      </c>
    </row>
    <row r="323" spans="1:9" hidden="1" x14ac:dyDescent="0.25">
      <c r="A323" s="31"/>
      <c r="B323" s="31"/>
      <c r="C323" s="32"/>
      <c r="D323" s="27"/>
      <c r="E323" s="27"/>
      <c r="F323" s="27"/>
      <c r="G323" s="27"/>
    </row>
    <row r="324" spans="1:9" hidden="1" x14ac:dyDescent="0.25">
      <c r="A324" s="31"/>
      <c r="B324" s="31"/>
      <c r="C324" s="32"/>
      <c r="D324" s="32"/>
      <c r="E324" s="36"/>
      <c r="F324" s="36"/>
      <c r="G324" s="36"/>
    </row>
    <row r="325" spans="1:9" ht="18" customHeight="1" x14ac:dyDescent="0.25">
      <c r="A325" s="55" t="s">
        <v>79</v>
      </c>
      <c r="B325" s="56" t="s">
        <v>80</v>
      </c>
      <c r="C325" s="57">
        <f>C329+C330+C331+C335+C336+C337+C338+C339+C340+C344+C345+C346+C347+C348+C349+C350+C351+C355+C359+C360+C361+C362+C363+C364</f>
        <v>152712.54999999993</v>
      </c>
      <c r="D325" s="57">
        <f>SUBTOTAL(9,D326:D366)</f>
        <v>227116</v>
      </c>
      <c r="E325" s="57">
        <f>SUBTOTAL(9,E326:E366)</f>
        <v>231893</v>
      </c>
      <c r="F325" s="57">
        <f>SUBTOTAL(9,F326:F366)</f>
        <v>249893</v>
      </c>
      <c r="G325" s="57">
        <f>G329+G330+G331+G335+G336+G337+G338+G339+G340+G344+G345+G346+G347+G348+G349+G350+G351+G355+G359+G360+G361+G362+G363+G364</f>
        <v>196643</v>
      </c>
      <c r="H325" s="89"/>
      <c r="I325" s="89"/>
    </row>
    <row r="326" spans="1:9" ht="22.5" hidden="1" customHeight="1" x14ac:dyDescent="0.25">
      <c r="A326" s="38"/>
      <c r="B326" s="31"/>
      <c r="C326" s="32"/>
      <c r="D326" s="54"/>
      <c r="E326" s="54"/>
      <c r="F326" s="54"/>
      <c r="G326" s="54"/>
    </row>
    <row r="327" spans="1:9" ht="409.6" hidden="1" customHeight="1" x14ac:dyDescent="0.25">
      <c r="A327" s="58" t="s">
        <v>81</v>
      </c>
      <c r="B327" s="59" t="s">
        <v>82</v>
      </c>
      <c r="C327" s="54">
        <f>SUBTOTAL(9,C328:C332)</f>
        <v>10864.090000000002</v>
      </c>
      <c r="D327" s="54">
        <f>SUBTOTAL(9,D328:D332)</f>
        <v>19836</v>
      </c>
      <c r="E327" s="54">
        <f>SUBTOTAL(9,E328:E332)</f>
        <v>18843</v>
      </c>
      <c r="F327" s="54">
        <f>SUBTOTAL(9,F328:F332)</f>
        <v>18843</v>
      </c>
      <c r="G327" s="54">
        <f>SUBTOTAL(9,G328:G332)</f>
        <v>18843</v>
      </c>
    </row>
    <row r="328" spans="1:9" ht="30" hidden="1" customHeight="1" x14ac:dyDescent="0.25">
      <c r="A328" s="38"/>
      <c r="B328" s="31"/>
      <c r="C328" s="32"/>
      <c r="D328" s="60"/>
      <c r="E328" s="36"/>
      <c r="F328" s="36"/>
      <c r="G328" s="36"/>
    </row>
    <row r="329" spans="1:9" ht="15" customHeight="1" x14ac:dyDescent="0.25">
      <c r="A329" s="26" t="s">
        <v>83</v>
      </c>
      <c r="B329" s="61" t="s">
        <v>84</v>
      </c>
      <c r="C329" s="27">
        <v>4225.47</v>
      </c>
      <c r="D329" s="27">
        <v>5700</v>
      </c>
      <c r="E329" s="27">
        <v>4843</v>
      </c>
      <c r="F329" s="28">
        <v>4843</v>
      </c>
      <c r="G329" s="28">
        <v>4843</v>
      </c>
      <c r="H329" s="27"/>
      <c r="I329" s="89"/>
    </row>
    <row r="330" spans="1:9" ht="15" customHeight="1" x14ac:dyDescent="0.25">
      <c r="A330" s="26" t="s">
        <v>87</v>
      </c>
      <c r="B330" s="61" t="s">
        <v>88</v>
      </c>
      <c r="C330" s="27">
        <v>6057.18</v>
      </c>
      <c r="D330" s="27">
        <v>10636</v>
      </c>
      <c r="E330" s="27">
        <v>10000</v>
      </c>
      <c r="F330" s="28">
        <v>10000</v>
      </c>
      <c r="G330" s="28">
        <v>10000</v>
      </c>
      <c r="H330" s="27"/>
      <c r="I330" s="89"/>
    </row>
    <row r="331" spans="1:9" ht="15" customHeight="1" x14ac:dyDescent="0.25">
      <c r="A331" s="26" t="s">
        <v>89</v>
      </c>
      <c r="B331" s="61" t="s">
        <v>90</v>
      </c>
      <c r="C331" s="27">
        <v>581.44000000000005</v>
      </c>
      <c r="D331" s="27">
        <v>3500</v>
      </c>
      <c r="E331" s="27">
        <v>4000</v>
      </c>
      <c r="F331" s="28">
        <v>4000</v>
      </c>
      <c r="G331" s="28">
        <v>4000</v>
      </c>
      <c r="H331" s="27"/>
      <c r="I331" s="89"/>
    </row>
    <row r="332" spans="1:9" hidden="1" x14ac:dyDescent="0.25">
      <c r="A332" s="31"/>
      <c r="B332" s="31"/>
      <c r="C332" s="32"/>
      <c r="D332" s="27"/>
      <c r="E332" s="27"/>
      <c r="F332" s="28"/>
      <c r="G332" s="28"/>
      <c r="I332" s="89"/>
    </row>
    <row r="333" spans="1:9" ht="409.6" hidden="1" customHeight="1" x14ac:dyDescent="0.25">
      <c r="A333" s="58" t="s">
        <v>91</v>
      </c>
      <c r="B333" s="59" t="s">
        <v>92</v>
      </c>
      <c r="C333" s="54">
        <f>SUBTOTAL(9,C334:C341)</f>
        <v>39259.369999999995</v>
      </c>
      <c r="D333" s="54">
        <f>SUBTOTAL(9,D334:D341)</f>
        <v>49055</v>
      </c>
      <c r="E333" s="54">
        <f>SUBTOTAL(9,E334:E341)</f>
        <v>51800</v>
      </c>
      <c r="F333" s="69">
        <f>SUBTOTAL(9,F334:F341)</f>
        <v>55800</v>
      </c>
      <c r="G333" s="69">
        <f>SUBTOTAL(9,G334:G341)</f>
        <v>59800</v>
      </c>
      <c r="I333" s="89"/>
    </row>
    <row r="334" spans="1:9" ht="30" hidden="1" customHeight="1" x14ac:dyDescent="0.25">
      <c r="A334" s="38"/>
      <c r="B334" s="31"/>
      <c r="C334" s="32"/>
      <c r="D334" s="60"/>
      <c r="E334" s="36"/>
      <c r="F334" s="63"/>
      <c r="G334" s="63"/>
      <c r="I334" s="89"/>
    </row>
    <row r="335" spans="1:9" ht="15" customHeight="1" x14ac:dyDescent="0.25">
      <c r="A335" s="26" t="s">
        <v>93</v>
      </c>
      <c r="B335" s="61" t="s">
        <v>94</v>
      </c>
      <c r="C335" s="27">
        <v>4529.42</v>
      </c>
      <c r="D335" s="27">
        <v>7000</v>
      </c>
      <c r="E335" s="27">
        <v>8000</v>
      </c>
      <c r="F335" s="28">
        <v>8500</v>
      </c>
      <c r="G335" s="28">
        <v>9000</v>
      </c>
      <c r="H335" s="27"/>
      <c r="I335" s="89"/>
    </row>
    <row r="336" spans="1:9" ht="15" customHeight="1" x14ac:dyDescent="0.25">
      <c r="A336" s="26" t="s">
        <v>95</v>
      </c>
      <c r="B336" s="61" t="s">
        <v>96</v>
      </c>
      <c r="C336" s="27">
        <v>2176.4299999999998</v>
      </c>
      <c r="D336" s="27">
        <v>3000</v>
      </c>
      <c r="E336" s="27">
        <v>3000</v>
      </c>
      <c r="F336" s="28">
        <v>3000</v>
      </c>
      <c r="G336" s="28">
        <v>3000</v>
      </c>
      <c r="H336" s="27"/>
      <c r="I336" s="89"/>
    </row>
    <row r="337" spans="1:9" ht="15" customHeight="1" x14ac:dyDescent="0.25">
      <c r="A337" s="26" t="s">
        <v>97</v>
      </c>
      <c r="B337" s="61" t="s">
        <v>98</v>
      </c>
      <c r="C337" s="27">
        <v>26592.26</v>
      </c>
      <c r="D337" s="27">
        <v>30000</v>
      </c>
      <c r="E337" s="27">
        <v>30000</v>
      </c>
      <c r="F337" s="28">
        <v>32000</v>
      </c>
      <c r="G337" s="28">
        <v>35000</v>
      </c>
      <c r="H337" s="27"/>
      <c r="I337" s="89"/>
    </row>
    <row r="338" spans="1:9" ht="15" customHeight="1" x14ac:dyDescent="0.25">
      <c r="A338" s="26" t="s">
        <v>99</v>
      </c>
      <c r="B338" s="61" t="s">
        <v>100</v>
      </c>
      <c r="C338" s="27">
        <v>1572.64</v>
      </c>
      <c r="D338" s="27">
        <v>3055</v>
      </c>
      <c r="E338" s="27">
        <v>4800</v>
      </c>
      <c r="F338" s="28">
        <v>6300</v>
      </c>
      <c r="G338" s="28">
        <v>6800</v>
      </c>
      <c r="H338" s="27"/>
      <c r="I338" s="89"/>
    </row>
    <row r="339" spans="1:9" ht="15" customHeight="1" x14ac:dyDescent="0.25">
      <c r="A339" s="26" t="s">
        <v>101</v>
      </c>
      <c r="B339" s="61" t="s">
        <v>102</v>
      </c>
      <c r="C339" s="27">
        <v>2332.67</v>
      </c>
      <c r="D339" s="27">
        <v>4000</v>
      </c>
      <c r="E339" s="27">
        <v>4000</v>
      </c>
      <c r="F339" s="28">
        <v>4000</v>
      </c>
      <c r="G339" s="28">
        <v>4000</v>
      </c>
      <c r="H339" s="27"/>
      <c r="I339" s="89"/>
    </row>
    <row r="340" spans="1:9" ht="15" customHeight="1" x14ac:dyDescent="0.25">
      <c r="A340" s="26" t="s">
        <v>103</v>
      </c>
      <c r="B340" s="61" t="s">
        <v>104</v>
      </c>
      <c r="C340" s="27">
        <v>2055.9499999999998</v>
      </c>
      <c r="D340" s="27">
        <v>2000</v>
      </c>
      <c r="E340" s="27">
        <v>2000</v>
      </c>
      <c r="F340" s="28">
        <v>2000</v>
      </c>
      <c r="G340" s="28">
        <v>2000</v>
      </c>
      <c r="H340" s="27"/>
      <c r="I340" s="89"/>
    </row>
    <row r="341" spans="1:9" hidden="1" x14ac:dyDescent="0.25">
      <c r="A341" s="31"/>
      <c r="B341" s="31"/>
      <c r="C341" s="32"/>
      <c r="D341" s="27"/>
      <c r="E341" s="27"/>
      <c r="F341" s="28"/>
      <c r="G341" s="28"/>
      <c r="I341" s="89"/>
    </row>
    <row r="342" spans="1:9" ht="409.6" hidden="1" customHeight="1" x14ac:dyDescent="0.25">
      <c r="A342" s="58" t="s">
        <v>105</v>
      </c>
      <c r="B342" s="59" t="s">
        <v>106</v>
      </c>
      <c r="C342" s="54">
        <f>SUBTOTAL(9,C343:C352)</f>
        <v>96283.56</v>
      </c>
      <c r="D342" s="54">
        <f>SUBTOTAL(9,D343:D352)</f>
        <v>141411</v>
      </c>
      <c r="E342" s="54">
        <f>SUBTOTAL(9,E343:E352)</f>
        <v>142250</v>
      </c>
      <c r="F342" s="69">
        <f>SUBTOTAL(9,F343:F352)</f>
        <v>155250</v>
      </c>
      <c r="G342" s="69">
        <f>SUBTOTAL(9,G343:G352)</f>
        <v>98000</v>
      </c>
      <c r="I342" s="89"/>
    </row>
    <row r="343" spans="1:9" ht="30" hidden="1" customHeight="1" x14ac:dyDescent="0.25">
      <c r="A343" s="38"/>
      <c r="B343" s="31"/>
      <c r="C343" s="32"/>
      <c r="D343" s="60"/>
      <c r="E343" s="36"/>
      <c r="F343" s="63"/>
      <c r="G343" s="63"/>
      <c r="I343" s="89"/>
    </row>
    <row r="344" spans="1:9" ht="15" customHeight="1" x14ac:dyDescent="0.25">
      <c r="A344" s="26" t="s">
        <v>107</v>
      </c>
      <c r="B344" s="61" t="s">
        <v>108</v>
      </c>
      <c r="C344" s="27">
        <v>3501.67</v>
      </c>
      <c r="D344" s="27">
        <v>3500</v>
      </c>
      <c r="E344" s="27">
        <v>4000</v>
      </c>
      <c r="F344" s="28">
        <v>5000</v>
      </c>
      <c r="G344" s="28">
        <v>5000</v>
      </c>
      <c r="I344" s="89"/>
    </row>
    <row r="345" spans="1:9" ht="15" customHeight="1" x14ac:dyDescent="0.25">
      <c r="A345" s="26" t="s">
        <v>109</v>
      </c>
      <c r="B345" s="61" t="s">
        <v>110</v>
      </c>
      <c r="C345" s="27">
        <v>18288.169999999998</v>
      </c>
      <c r="D345" s="27">
        <v>19500</v>
      </c>
      <c r="E345" s="27">
        <v>14000</v>
      </c>
      <c r="F345" s="28">
        <v>16000</v>
      </c>
      <c r="G345" s="28">
        <v>19000</v>
      </c>
      <c r="H345" s="27"/>
      <c r="I345" s="89"/>
    </row>
    <row r="346" spans="1:9" ht="15" customHeight="1" x14ac:dyDescent="0.25">
      <c r="A346" s="26" t="s">
        <v>111</v>
      </c>
      <c r="B346" s="61" t="s">
        <v>112</v>
      </c>
      <c r="C346" s="27">
        <v>13699.26</v>
      </c>
      <c r="D346" s="27">
        <v>33300</v>
      </c>
      <c r="E346" s="27">
        <v>33000</v>
      </c>
      <c r="F346" s="28">
        <v>38000</v>
      </c>
      <c r="G346" s="28">
        <v>38000</v>
      </c>
      <c r="H346" s="27"/>
      <c r="I346" s="89"/>
    </row>
    <row r="347" spans="1:9" ht="15" customHeight="1" x14ac:dyDescent="0.25">
      <c r="A347" s="26" t="s">
        <v>113</v>
      </c>
      <c r="B347" s="61" t="s">
        <v>114</v>
      </c>
      <c r="C347" s="27">
        <v>2667.08</v>
      </c>
      <c r="D347" s="27">
        <v>5000</v>
      </c>
      <c r="E347" s="27">
        <v>5000</v>
      </c>
      <c r="F347" s="28">
        <v>5000</v>
      </c>
      <c r="G347" s="28">
        <v>5000</v>
      </c>
      <c r="I347" s="89"/>
    </row>
    <row r="348" spans="1:9" ht="15" customHeight="1" x14ac:dyDescent="0.25">
      <c r="A348" s="26" t="s">
        <v>115</v>
      </c>
      <c r="B348" s="61" t="s">
        <v>116</v>
      </c>
      <c r="C348" s="27">
        <v>1657.15</v>
      </c>
      <c r="D348" s="27">
        <v>2000</v>
      </c>
      <c r="E348" s="27">
        <v>2000</v>
      </c>
      <c r="F348" s="28">
        <v>2000</v>
      </c>
      <c r="G348" s="28">
        <v>2000</v>
      </c>
      <c r="I348" s="89"/>
    </row>
    <row r="349" spans="1:9" ht="15" customHeight="1" x14ac:dyDescent="0.25">
      <c r="A349" s="26" t="s">
        <v>117</v>
      </c>
      <c r="B349" s="61" t="s">
        <v>118</v>
      </c>
      <c r="C349" s="27">
        <v>14160.17</v>
      </c>
      <c r="D349" s="27">
        <v>14300</v>
      </c>
      <c r="E349" s="27">
        <v>9000</v>
      </c>
      <c r="F349" s="28">
        <v>9000</v>
      </c>
      <c r="G349" s="28">
        <v>9000</v>
      </c>
      <c r="H349" s="27"/>
      <c r="I349" s="89"/>
    </row>
    <row r="350" spans="1:9" ht="15" customHeight="1" x14ac:dyDescent="0.25">
      <c r="A350" s="26" t="s">
        <v>119</v>
      </c>
      <c r="B350" s="61" t="s">
        <v>120</v>
      </c>
      <c r="C350" s="27">
        <v>4291.5</v>
      </c>
      <c r="D350" s="27">
        <v>21200</v>
      </c>
      <c r="E350" s="27">
        <v>20000</v>
      </c>
      <c r="F350" s="28">
        <v>20000</v>
      </c>
      <c r="G350" s="28">
        <v>20000</v>
      </c>
      <c r="I350" s="89"/>
    </row>
    <row r="351" spans="1:9" ht="15" customHeight="1" x14ac:dyDescent="0.25">
      <c r="A351" s="26" t="s">
        <v>121</v>
      </c>
      <c r="B351" s="61" t="s">
        <v>122</v>
      </c>
      <c r="C351" s="27">
        <v>38018.559999999998</v>
      </c>
      <c r="D351" s="27">
        <v>42611</v>
      </c>
      <c r="E351" s="27">
        <v>55250</v>
      </c>
      <c r="F351" s="28">
        <v>60250</v>
      </c>
      <c r="G351" s="28">
        <v>0</v>
      </c>
      <c r="H351" s="27"/>
      <c r="I351" s="89"/>
    </row>
    <row r="352" spans="1:9" hidden="1" x14ac:dyDescent="0.25">
      <c r="A352" s="31"/>
      <c r="B352" s="31"/>
      <c r="C352" s="32"/>
      <c r="D352" s="27"/>
      <c r="E352" s="27"/>
      <c r="F352" s="28"/>
      <c r="G352" s="28"/>
      <c r="I352" s="89"/>
    </row>
    <row r="353" spans="1:9" ht="409.6" hidden="1" customHeight="1" x14ac:dyDescent="0.25">
      <c r="A353" s="58" t="s">
        <v>123</v>
      </c>
      <c r="B353" s="59" t="s">
        <v>124</v>
      </c>
      <c r="C353" s="54">
        <f>SUBTOTAL(9,C354:C356)</f>
        <v>0</v>
      </c>
      <c r="D353" s="54">
        <f>SUBTOTAL(9,D354:D356)</f>
        <v>1300</v>
      </c>
      <c r="E353" s="54">
        <f>SUBTOTAL(9,E354:E356)</f>
        <v>1000</v>
      </c>
      <c r="F353" s="69">
        <f>SUBTOTAL(9,F354:F356)</f>
        <v>1500</v>
      </c>
      <c r="G353" s="69">
        <f>SUBTOTAL(9,G354:G356)</f>
        <v>1500</v>
      </c>
      <c r="I353" s="89"/>
    </row>
    <row r="354" spans="1:9" ht="30" hidden="1" customHeight="1" x14ac:dyDescent="0.25">
      <c r="A354" s="38"/>
      <c r="B354" s="31"/>
      <c r="C354" s="32"/>
      <c r="D354" s="60"/>
      <c r="E354" s="36"/>
      <c r="F354" s="63"/>
      <c r="G354" s="63"/>
      <c r="I354" s="89"/>
    </row>
    <row r="355" spans="1:9" ht="15" customHeight="1" x14ac:dyDescent="0.25">
      <c r="A355" s="26" t="s">
        <v>125</v>
      </c>
      <c r="B355" s="61" t="s">
        <v>124</v>
      </c>
      <c r="C355" s="27">
        <v>0</v>
      </c>
      <c r="D355" s="27">
        <v>1300</v>
      </c>
      <c r="E355" s="27">
        <v>1000</v>
      </c>
      <c r="F355" s="28">
        <v>1500</v>
      </c>
      <c r="G355" s="28">
        <v>1500</v>
      </c>
      <c r="I355" s="89"/>
    </row>
    <row r="356" spans="1:9" hidden="1" x14ac:dyDescent="0.25">
      <c r="A356" s="31"/>
      <c r="B356" s="31"/>
      <c r="C356" s="32"/>
      <c r="D356" s="27"/>
      <c r="E356" s="27"/>
      <c r="F356" s="28"/>
      <c r="G356" s="28"/>
      <c r="I356" s="89"/>
    </row>
    <row r="357" spans="1:9" ht="409.6" hidden="1" customHeight="1" x14ac:dyDescent="0.25">
      <c r="A357" s="58" t="s">
        <v>126</v>
      </c>
      <c r="B357" s="59" t="s">
        <v>127</v>
      </c>
      <c r="C357" s="54">
        <f>SUBTOTAL(9,C358:C365)</f>
        <v>6305.53</v>
      </c>
      <c r="D357" s="54">
        <f>SUBTOTAL(9,D358:D365)</f>
        <v>15514</v>
      </c>
      <c r="E357" s="54">
        <f>SUBTOTAL(9,E358:E365)</f>
        <v>18000</v>
      </c>
      <c r="F357" s="69">
        <f>SUBTOTAL(9,F358:F365)</f>
        <v>18500</v>
      </c>
      <c r="G357" s="69">
        <f>SUBTOTAL(9,G358:G365)</f>
        <v>18500</v>
      </c>
      <c r="I357" s="89"/>
    </row>
    <row r="358" spans="1:9" ht="30" hidden="1" customHeight="1" x14ac:dyDescent="0.25">
      <c r="A358" s="38"/>
      <c r="B358" s="31"/>
      <c r="C358" s="32"/>
      <c r="D358" s="60"/>
      <c r="E358" s="36"/>
      <c r="F358" s="63"/>
      <c r="G358" s="63"/>
      <c r="I358" s="89"/>
    </row>
    <row r="359" spans="1:9" ht="15" customHeight="1" x14ac:dyDescent="0.25">
      <c r="A359" s="26" t="s">
        <v>128</v>
      </c>
      <c r="B359" s="61" t="s">
        <v>129</v>
      </c>
      <c r="C359" s="27">
        <v>3845.04</v>
      </c>
      <c r="D359" s="27">
        <v>5000</v>
      </c>
      <c r="E359" s="27">
        <v>5000</v>
      </c>
      <c r="F359" s="28">
        <v>5000</v>
      </c>
      <c r="G359" s="28">
        <v>5000</v>
      </c>
      <c r="I359" s="89"/>
    </row>
    <row r="360" spans="1:9" ht="15" customHeight="1" x14ac:dyDescent="0.25">
      <c r="A360" s="26" t="s">
        <v>130</v>
      </c>
      <c r="B360" s="61" t="s">
        <v>131</v>
      </c>
      <c r="C360" s="27">
        <v>674.18</v>
      </c>
      <c r="D360" s="27">
        <v>3284</v>
      </c>
      <c r="E360" s="27">
        <v>3500</v>
      </c>
      <c r="F360" s="28">
        <v>3500</v>
      </c>
      <c r="G360" s="28">
        <v>3500</v>
      </c>
      <c r="I360" s="89"/>
    </row>
    <row r="361" spans="1:9" ht="15" customHeight="1" x14ac:dyDescent="0.25">
      <c r="A361" s="26" t="s">
        <v>132</v>
      </c>
      <c r="B361" s="61" t="s">
        <v>133</v>
      </c>
      <c r="C361" s="27">
        <v>683.36</v>
      </c>
      <c r="D361" s="27">
        <v>3000</v>
      </c>
      <c r="E361" s="27">
        <v>5000</v>
      </c>
      <c r="F361" s="28">
        <v>5500</v>
      </c>
      <c r="G361" s="28">
        <v>5500</v>
      </c>
      <c r="I361" s="89"/>
    </row>
    <row r="362" spans="1:9" ht="15" customHeight="1" x14ac:dyDescent="0.25">
      <c r="A362" s="26" t="s">
        <v>134</v>
      </c>
      <c r="B362" s="61" t="s">
        <v>135</v>
      </c>
      <c r="C362" s="27">
        <v>704.86</v>
      </c>
      <c r="D362" s="27">
        <v>2000</v>
      </c>
      <c r="E362" s="27">
        <v>2000</v>
      </c>
      <c r="F362" s="28">
        <v>2000</v>
      </c>
      <c r="G362" s="28">
        <v>2000</v>
      </c>
      <c r="I362" s="89"/>
    </row>
    <row r="363" spans="1:9" ht="15" customHeight="1" x14ac:dyDescent="0.25">
      <c r="A363" s="26" t="s">
        <v>136</v>
      </c>
      <c r="B363" s="61" t="s">
        <v>137</v>
      </c>
      <c r="C363" s="27">
        <v>146.41</v>
      </c>
      <c r="D363" s="27">
        <v>1000</v>
      </c>
      <c r="E363" s="27">
        <v>1000</v>
      </c>
      <c r="F363" s="28">
        <v>1000</v>
      </c>
      <c r="G363" s="28">
        <v>1000</v>
      </c>
      <c r="I363" s="89"/>
    </row>
    <row r="364" spans="1:9" ht="15" customHeight="1" x14ac:dyDescent="0.25">
      <c r="A364" s="26" t="s">
        <v>138</v>
      </c>
      <c r="B364" s="61" t="s">
        <v>127</v>
      </c>
      <c r="C364" s="27">
        <v>251.68</v>
      </c>
      <c r="D364" s="27">
        <v>1230</v>
      </c>
      <c r="E364" s="27">
        <v>1500</v>
      </c>
      <c r="F364" s="28">
        <v>1500</v>
      </c>
      <c r="G364" s="28">
        <v>1500</v>
      </c>
      <c r="I364" s="89"/>
    </row>
    <row r="365" spans="1:9" hidden="1" x14ac:dyDescent="0.25">
      <c r="A365" s="31"/>
      <c r="B365" s="31"/>
      <c r="C365" s="32"/>
      <c r="D365" s="27"/>
      <c r="E365" s="27"/>
      <c r="F365" s="27"/>
      <c r="G365" s="27"/>
    </row>
    <row r="366" spans="1:9" hidden="1" x14ac:dyDescent="0.25">
      <c r="A366" s="31"/>
      <c r="B366" s="31"/>
      <c r="C366" s="32"/>
      <c r="D366" s="32"/>
      <c r="E366" s="36"/>
      <c r="F366" s="36"/>
      <c r="G366" s="36"/>
    </row>
    <row r="367" spans="1:9" ht="18" customHeight="1" x14ac:dyDescent="0.25">
      <c r="A367" s="55" t="s">
        <v>139</v>
      </c>
      <c r="B367" s="56" t="s">
        <v>140</v>
      </c>
      <c r="C367" s="57">
        <f>SUBTOTAL(9,C368:C374)</f>
        <v>2178.02</v>
      </c>
      <c r="D367" s="57">
        <f>SUBTOTAL(9,D368:D374)</f>
        <v>4010</v>
      </c>
      <c r="E367" s="57">
        <f>SUBTOTAL(9,E368:E374)</f>
        <v>4010</v>
      </c>
      <c r="F367" s="57">
        <f>SUBTOTAL(9,F368:F374)</f>
        <v>4010</v>
      </c>
      <c r="G367" s="57">
        <f>SUBTOTAL(9,G368:G374)</f>
        <v>4010</v>
      </c>
    </row>
    <row r="368" spans="1:9" ht="22.5" hidden="1" customHeight="1" x14ac:dyDescent="0.25">
      <c r="A368" s="38"/>
      <c r="B368" s="31"/>
      <c r="C368" s="32"/>
      <c r="D368" s="54"/>
      <c r="E368" s="54"/>
      <c r="F368" s="54"/>
      <c r="G368" s="54"/>
    </row>
    <row r="369" spans="1:7" ht="409.6" hidden="1" customHeight="1" x14ac:dyDescent="0.25">
      <c r="A369" s="58" t="s">
        <v>141</v>
      </c>
      <c r="B369" s="59" t="s">
        <v>142</v>
      </c>
      <c r="C369" s="54">
        <f>SUBTOTAL(9,C370:C373)</f>
        <v>2178.02</v>
      </c>
      <c r="D369" s="54">
        <f>SUBTOTAL(9,D370:D373)</f>
        <v>4010</v>
      </c>
      <c r="E369" s="54">
        <f>SUBTOTAL(9,E370:E373)</f>
        <v>4010</v>
      </c>
      <c r="F369" s="54">
        <f>SUBTOTAL(9,F370:F373)</f>
        <v>4010</v>
      </c>
      <c r="G369" s="54">
        <f>SUBTOTAL(9,G370:G373)</f>
        <v>4010</v>
      </c>
    </row>
    <row r="370" spans="1:7" ht="30" hidden="1" customHeight="1" x14ac:dyDescent="0.25">
      <c r="A370" s="38"/>
      <c r="B370" s="31"/>
      <c r="C370" s="32"/>
      <c r="D370" s="60"/>
      <c r="E370" s="36"/>
      <c r="F370" s="36"/>
      <c r="G370" s="36"/>
    </row>
    <row r="371" spans="1:7" ht="15" customHeight="1" x14ac:dyDescent="0.25">
      <c r="A371" s="26" t="s">
        <v>143</v>
      </c>
      <c r="B371" s="61" t="s">
        <v>144</v>
      </c>
      <c r="C371" s="27">
        <v>2176.52</v>
      </c>
      <c r="D371" s="27">
        <v>4000</v>
      </c>
      <c r="E371" s="27">
        <v>4000</v>
      </c>
      <c r="F371" s="28">
        <v>4000</v>
      </c>
      <c r="G371" s="28">
        <v>4000</v>
      </c>
    </row>
    <row r="372" spans="1:7" ht="15" customHeight="1" x14ac:dyDescent="0.25">
      <c r="A372" s="26" t="s">
        <v>221</v>
      </c>
      <c r="B372" s="61" t="s">
        <v>222</v>
      </c>
      <c r="C372" s="27">
        <v>1.5</v>
      </c>
      <c r="D372" s="27">
        <v>10</v>
      </c>
      <c r="E372" s="27">
        <v>10</v>
      </c>
      <c r="F372" s="28">
        <v>10</v>
      </c>
      <c r="G372" s="28">
        <v>10</v>
      </c>
    </row>
    <row r="373" spans="1:7" hidden="1" x14ac:dyDescent="0.25">
      <c r="A373" s="31"/>
      <c r="B373" s="31"/>
      <c r="C373" s="32"/>
      <c r="D373" s="27"/>
      <c r="E373" s="27"/>
      <c r="F373" s="27"/>
      <c r="G373" s="27"/>
    </row>
    <row r="374" spans="1:7" hidden="1" x14ac:dyDescent="0.25">
      <c r="A374" s="31"/>
      <c r="B374" s="31"/>
      <c r="C374" s="32"/>
      <c r="D374" s="32"/>
      <c r="E374" s="36"/>
      <c r="F374" s="36"/>
      <c r="G374" s="36"/>
    </row>
    <row r="375" spans="1:7" ht="20.100000000000001" hidden="1" customHeight="1" x14ac:dyDescent="0.25">
      <c r="A375" s="31"/>
      <c r="B375" s="31"/>
      <c r="C375" s="32"/>
      <c r="D375" s="32"/>
      <c r="E375" s="36"/>
      <c r="F375" s="36"/>
      <c r="G375" s="36"/>
    </row>
    <row r="376" spans="1:7" ht="18" customHeight="1" x14ac:dyDescent="0.25">
      <c r="A376" s="51" t="s">
        <v>147</v>
      </c>
      <c r="B376" s="52" t="s">
        <v>148</v>
      </c>
      <c r="C376" s="53">
        <f>C378+C385</f>
        <v>6586.9</v>
      </c>
      <c r="D376" s="53">
        <f>SUBTOTAL(9,D377:D399)</f>
        <v>32485</v>
      </c>
      <c r="E376" s="53">
        <f>SUBTOTAL(9,E377:E399)</f>
        <v>28400</v>
      </c>
      <c r="F376" s="53">
        <f>SUBTOTAL(9,F377:F399)</f>
        <v>33900</v>
      </c>
      <c r="G376" s="53">
        <f>SUBTOTAL(9,G377:G399)</f>
        <v>33900</v>
      </c>
    </row>
    <row r="377" spans="1:7" ht="30" hidden="1" customHeight="1" x14ac:dyDescent="0.25">
      <c r="A377" s="38"/>
      <c r="B377" s="31"/>
      <c r="C377" s="32"/>
      <c r="D377" s="54"/>
      <c r="E377" s="36"/>
      <c r="F377" s="36"/>
      <c r="G377" s="36"/>
    </row>
    <row r="378" spans="1:7" ht="18" customHeight="1" x14ac:dyDescent="0.25">
      <c r="A378" s="55" t="s">
        <v>149</v>
      </c>
      <c r="B378" s="56" t="s">
        <v>150</v>
      </c>
      <c r="C378" s="57">
        <f>SUBTOTAL(9,C379:C384)</f>
        <v>521.33000000000004</v>
      </c>
      <c r="D378" s="57">
        <f>SUBTOTAL(9,D379:D384)</f>
        <v>3000</v>
      </c>
      <c r="E378" s="57">
        <f>SUBTOTAL(9,E379:E384)</f>
        <v>3000</v>
      </c>
      <c r="F378" s="57">
        <f>SUBTOTAL(9,F379:F384)</f>
        <v>3000</v>
      </c>
      <c r="G378" s="57">
        <f>SUBTOTAL(9,G379:G384)</f>
        <v>3000</v>
      </c>
    </row>
    <row r="379" spans="1:7" ht="22.5" hidden="1" customHeight="1" x14ac:dyDescent="0.25">
      <c r="A379" s="38"/>
      <c r="B379" s="31"/>
      <c r="C379" s="32"/>
      <c r="D379" s="54"/>
      <c r="E379" s="54"/>
      <c r="F379" s="54"/>
      <c r="G379" s="54"/>
    </row>
    <row r="380" spans="1:7" ht="409.6" hidden="1" customHeight="1" x14ac:dyDescent="0.25">
      <c r="A380" s="58" t="s">
        <v>151</v>
      </c>
      <c r="B380" s="59" t="s">
        <v>152</v>
      </c>
      <c r="C380" s="54">
        <f>SUBTOTAL(9,C381:C383)</f>
        <v>521.33000000000004</v>
      </c>
      <c r="D380" s="54">
        <f>SUBTOTAL(9,D381:D383)</f>
        <v>3000</v>
      </c>
      <c r="E380" s="54">
        <f>SUBTOTAL(9,E381:E383)</f>
        <v>3000</v>
      </c>
      <c r="F380" s="54">
        <f>SUBTOTAL(9,F381:F383)</f>
        <v>3000</v>
      </c>
      <c r="G380" s="54">
        <f>SUBTOTAL(9,G381:G383)</f>
        <v>3000</v>
      </c>
    </row>
    <row r="381" spans="1:7" ht="30" hidden="1" customHeight="1" x14ac:dyDescent="0.25">
      <c r="A381" s="38"/>
      <c r="B381" s="31"/>
      <c r="C381" s="32"/>
      <c r="D381" s="60"/>
      <c r="E381" s="36"/>
      <c r="F381" s="36"/>
      <c r="G381" s="36"/>
    </row>
    <row r="382" spans="1:7" ht="15" customHeight="1" x14ac:dyDescent="0.25">
      <c r="A382" s="26" t="s">
        <v>153</v>
      </c>
      <c r="B382" s="61" t="s">
        <v>154</v>
      </c>
      <c r="C382" s="27">
        <v>521.33000000000004</v>
      </c>
      <c r="D382" s="27">
        <v>3000</v>
      </c>
      <c r="E382" s="27">
        <v>3000</v>
      </c>
      <c r="F382" s="28">
        <v>3000</v>
      </c>
      <c r="G382" s="28">
        <v>3000</v>
      </c>
    </row>
    <row r="383" spans="1:7" hidden="1" x14ac:dyDescent="0.25">
      <c r="A383" s="31"/>
      <c r="B383" s="31"/>
      <c r="C383" s="32"/>
      <c r="D383" s="27"/>
      <c r="E383" s="27"/>
      <c r="F383" s="27"/>
      <c r="G383" s="27"/>
    </row>
    <row r="384" spans="1:7" hidden="1" x14ac:dyDescent="0.25">
      <c r="A384" s="31"/>
      <c r="B384" s="31"/>
      <c r="C384" s="32"/>
      <c r="D384" s="32"/>
      <c r="E384" s="36"/>
      <c r="F384" s="36"/>
      <c r="G384" s="36"/>
    </row>
    <row r="385" spans="1:7" ht="18" customHeight="1" x14ac:dyDescent="0.25">
      <c r="A385" s="55" t="s">
        <v>156</v>
      </c>
      <c r="B385" s="56" t="s">
        <v>157</v>
      </c>
      <c r="C385" s="57">
        <f>C389+C390+C391+C392+C396</f>
        <v>6065.57</v>
      </c>
      <c r="D385" s="57">
        <f>SUBTOTAL(9,D386:D398)</f>
        <v>29485</v>
      </c>
      <c r="E385" s="57">
        <f>SUBTOTAL(9,E386:E398)</f>
        <v>25400</v>
      </c>
      <c r="F385" s="57">
        <f>SUBTOTAL(9,F386:F398)</f>
        <v>30900</v>
      </c>
      <c r="G385" s="57">
        <f>SUBTOTAL(9,G386:G398)</f>
        <v>30900</v>
      </c>
    </row>
    <row r="386" spans="1:7" ht="22.5" hidden="1" customHeight="1" x14ac:dyDescent="0.25">
      <c r="A386" s="38"/>
      <c r="B386" s="31"/>
      <c r="C386" s="32"/>
      <c r="D386" s="54"/>
      <c r="E386" s="54"/>
      <c r="F386" s="54"/>
      <c r="G386" s="54"/>
    </row>
    <row r="387" spans="1:7" ht="409.6" hidden="1" customHeight="1" x14ac:dyDescent="0.25">
      <c r="A387" s="58" t="s">
        <v>162</v>
      </c>
      <c r="B387" s="59" t="s">
        <v>163</v>
      </c>
      <c r="C387" s="54">
        <f>SUBTOTAL(9,C388:C393)</f>
        <v>5879.3899999999994</v>
      </c>
      <c r="D387" s="54">
        <f>SUBTOTAL(9,D388:D393)</f>
        <v>29085</v>
      </c>
      <c r="E387" s="54">
        <f>SUBTOTAL(9,E388:E393)</f>
        <v>25000</v>
      </c>
      <c r="F387" s="54">
        <f>SUBTOTAL(9,F388:F393)</f>
        <v>30500</v>
      </c>
      <c r="G387" s="54">
        <f>SUBTOTAL(9,G388:G393)</f>
        <v>30500</v>
      </c>
    </row>
    <row r="388" spans="1:7" ht="30" hidden="1" customHeight="1" x14ac:dyDescent="0.25">
      <c r="A388" s="38"/>
      <c r="B388" s="31"/>
      <c r="C388" s="32"/>
      <c r="D388" s="60"/>
      <c r="E388" s="36"/>
      <c r="F388" s="36"/>
      <c r="G388" s="36"/>
    </row>
    <row r="389" spans="1:7" ht="15" customHeight="1" x14ac:dyDescent="0.25">
      <c r="A389" s="26" t="s">
        <v>164</v>
      </c>
      <c r="B389" s="61" t="s">
        <v>165</v>
      </c>
      <c r="C389" s="27">
        <v>5205.82</v>
      </c>
      <c r="D389" s="27">
        <v>22785</v>
      </c>
      <c r="E389" s="27">
        <v>20000</v>
      </c>
      <c r="F389" s="28">
        <v>25000</v>
      </c>
      <c r="G389" s="28">
        <v>25000</v>
      </c>
    </row>
    <row r="390" spans="1:7" ht="15" customHeight="1" x14ac:dyDescent="0.25">
      <c r="A390" s="26">
        <v>4222</v>
      </c>
      <c r="B390" s="61" t="s">
        <v>166</v>
      </c>
      <c r="C390" s="27">
        <v>477.58</v>
      </c>
      <c r="D390" s="27">
        <v>0</v>
      </c>
      <c r="E390" s="27">
        <v>0</v>
      </c>
      <c r="F390" s="28">
        <v>0</v>
      </c>
      <c r="G390" s="28"/>
    </row>
    <row r="391" spans="1:7" ht="15" customHeight="1" x14ac:dyDescent="0.25">
      <c r="A391" s="26" t="s">
        <v>223</v>
      </c>
      <c r="B391" s="61" t="s">
        <v>167</v>
      </c>
      <c r="C391" s="27">
        <v>0</v>
      </c>
      <c r="D391" s="27">
        <v>1000</v>
      </c>
      <c r="E391" s="27">
        <v>1000</v>
      </c>
      <c r="F391" s="28">
        <v>1000</v>
      </c>
      <c r="G391" s="28">
        <v>1000</v>
      </c>
    </row>
    <row r="392" spans="1:7" ht="15" customHeight="1" x14ac:dyDescent="0.25">
      <c r="A392" s="26" t="s">
        <v>170</v>
      </c>
      <c r="B392" s="61" t="s">
        <v>171</v>
      </c>
      <c r="C392" s="27">
        <v>195.99</v>
      </c>
      <c r="D392" s="27">
        <v>5300</v>
      </c>
      <c r="E392" s="27">
        <v>4000</v>
      </c>
      <c r="F392" s="28">
        <v>4500</v>
      </c>
      <c r="G392" s="28">
        <v>4500</v>
      </c>
    </row>
    <row r="393" spans="1:7" hidden="1" x14ac:dyDescent="0.25">
      <c r="A393" s="31"/>
      <c r="B393" s="31"/>
      <c r="C393" s="32"/>
      <c r="D393" s="27"/>
      <c r="E393" s="27"/>
      <c r="F393" s="28"/>
      <c r="G393" s="28"/>
    </row>
    <row r="394" spans="1:7" ht="409.6" hidden="1" customHeight="1" x14ac:dyDescent="0.25">
      <c r="A394" s="58" t="s">
        <v>174</v>
      </c>
      <c r="B394" s="59" t="s">
        <v>175</v>
      </c>
      <c r="C394" s="54">
        <f>SUBTOTAL(9,C395:C397)</f>
        <v>186.18</v>
      </c>
      <c r="D394" s="54">
        <f>SUBTOTAL(9,D395:D397)</f>
        <v>400</v>
      </c>
      <c r="E394" s="54">
        <f>SUBTOTAL(9,E395:E397)</f>
        <v>400</v>
      </c>
      <c r="F394" s="69">
        <f>SUBTOTAL(9,F395:F397)</f>
        <v>400</v>
      </c>
      <c r="G394" s="69">
        <f>SUBTOTAL(9,G395:G397)</f>
        <v>400</v>
      </c>
    </row>
    <row r="395" spans="1:7" ht="30" hidden="1" customHeight="1" x14ac:dyDescent="0.25">
      <c r="A395" s="38"/>
      <c r="B395" s="31"/>
      <c r="C395" s="32"/>
      <c r="D395" s="60"/>
      <c r="E395" s="36"/>
      <c r="F395" s="63"/>
      <c r="G395" s="63"/>
    </row>
    <row r="396" spans="1:7" ht="15" customHeight="1" x14ac:dyDescent="0.25">
      <c r="A396" s="26" t="s">
        <v>176</v>
      </c>
      <c r="B396" s="61" t="s">
        <v>177</v>
      </c>
      <c r="C396" s="27">
        <v>186.18</v>
      </c>
      <c r="D396" s="27">
        <v>400</v>
      </c>
      <c r="E396" s="27">
        <v>400</v>
      </c>
      <c r="F396" s="28">
        <v>400</v>
      </c>
      <c r="G396" s="28">
        <v>400</v>
      </c>
    </row>
    <row r="397" spans="1:7" hidden="1" x14ac:dyDescent="0.25">
      <c r="A397" s="31"/>
      <c r="B397" s="31"/>
      <c r="C397" s="32"/>
      <c r="D397" s="27"/>
      <c r="E397" s="27"/>
      <c r="F397" s="27"/>
      <c r="G397" s="27"/>
    </row>
    <row r="398" spans="1:7" hidden="1" x14ac:dyDescent="0.25">
      <c r="A398" s="31"/>
      <c r="B398" s="31"/>
      <c r="C398" s="32"/>
      <c r="D398" s="32"/>
      <c r="E398" s="36"/>
      <c r="F398" s="36"/>
      <c r="G398" s="36"/>
    </row>
    <row r="399" spans="1:7" ht="20.100000000000001" hidden="1" customHeight="1" x14ac:dyDescent="0.25">
      <c r="A399" s="31"/>
      <c r="B399" s="31"/>
      <c r="C399" s="32"/>
      <c r="D399" s="32"/>
      <c r="E399" s="36"/>
      <c r="F399" s="36"/>
      <c r="G399" s="36"/>
    </row>
    <row r="400" spans="1:7" ht="20.100000000000001" hidden="1" customHeight="1" x14ac:dyDescent="0.25">
      <c r="A400" s="31"/>
      <c r="B400" s="31"/>
      <c r="C400" s="32"/>
      <c r="D400" s="32"/>
      <c r="E400" s="36"/>
      <c r="F400" s="36"/>
      <c r="G400" s="36"/>
    </row>
    <row r="401" spans="1:7" ht="18" customHeight="1" x14ac:dyDescent="0.25">
      <c r="A401" s="47" t="s">
        <v>211</v>
      </c>
      <c r="B401" s="48" t="s">
        <v>212</v>
      </c>
      <c r="C401" s="49">
        <f>C403+C445+C412</f>
        <v>58294.7</v>
      </c>
      <c r="D401" s="49">
        <f>SUBTOTAL(9,D402:D461)</f>
        <v>238816</v>
      </c>
      <c r="E401" s="49">
        <f>SUBTOTAL(9,E402:E461)</f>
        <v>45107</v>
      </c>
      <c r="F401" s="49">
        <f>SUBTOTAL(9,F402:F461)</f>
        <v>45107</v>
      </c>
      <c r="G401" s="49">
        <f>SUBTOTAL(9,G402:G461)</f>
        <v>35357</v>
      </c>
    </row>
    <row r="402" spans="1:7" ht="30" hidden="1" customHeight="1" x14ac:dyDescent="0.25">
      <c r="A402" s="38"/>
      <c r="B402" s="31"/>
      <c r="C402" s="32"/>
      <c r="D402" s="50"/>
      <c r="E402" s="36"/>
      <c r="F402" s="36"/>
      <c r="G402" s="36"/>
    </row>
    <row r="403" spans="1:7" ht="18" customHeight="1" x14ac:dyDescent="0.25">
      <c r="A403" s="51" t="s">
        <v>60</v>
      </c>
      <c r="B403" s="52" t="s">
        <v>61</v>
      </c>
      <c r="C403" s="53">
        <v>0</v>
      </c>
      <c r="D403" s="53">
        <f>SUBTOTAL(9,D404:D444)</f>
        <v>54220</v>
      </c>
      <c r="E403" s="53">
        <f>SUBTOTAL(9,E404:E444)</f>
        <v>45107</v>
      </c>
      <c r="F403" s="53">
        <f>SUBTOTAL(9,F404:F444)</f>
        <v>45107</v>
      </c>
      <c r="G403" s="53">
        <f>SUBTOTAL(9,G404:G444)</f>
        <v>35357</v>
      </c>
    </row>
    <row r="404" spans="1:7" ht="30" hidden="1" customHeight="1" x14ac:dyDescent="0.25">
      <c r="A404" s="38"/>
      <c r="B404" s="31"/>
      <c r="C404" s="32"/>
      <c r="D404" s="54"/>
      <c r="E404" s="36"/>
      <c r="F404" s="36"/>
      <c r="G404" s="36"/>
    </row>
    <row r="405" spans="1:7" ht="18" customHeight="1" x14ac:dyDescent="0.25">
      <c r="A405" s="55" t="s">
        <v>62</v>
      </c>
      <c r="B405" s="56" t="s">
        <v>63</v>
      </c>
      <c r="C405" s="57">
        <f>SUBTOTAL(9,C406:C411)</f>
        <v>0</v>
      </c>
      <c r="D405" s="57">
        <f>SUBTOTAL(9,D406:D411)</f>
        <v>100</v>
      </c>
      <c r="E405" s="57">
        <f>SUBTOTAL(9,E406:E411)</f>
        <v>0</v>
      </c>
      <c r="F405" s="57">
        <f>SUBTOTAL(9,F406:F411)</f>
        <v>0</v>
      </c>
      <c r="G405" s="57">
        <f>SUBTOTAL(9,G406:G411)</f>
        <v>0</v>
      </c>
    </row>
    <row r="406" spans="1:7" ht="22.5" hidden="1" customHeight="1" x14ac:dyDescent="0.25">
      <c r="A406" s="38"/>
      <c r="B406" s="31"/>
      <c r="C406" s="32"/>
      <c r="D406" s="54"/>
      <c r="E406" s="54"/>
      <c r="F406" s="54"/>
      <c r="G406" s="54"/>
    </row>
    <row r="407" spans="1:7" ht="409.6" hidden="1" customHeight="1" x14ac:dyDescent="0.25">
      <c r="A407" s="58" t="s">
        <v>75</v>
      </c>
      <c r="B407" s="59" t="s">
        <v>76</v>
      </c>
      <c r="C407" s="54">
        <f>SUBTOTAL(9,C408:C410)</f>
        <v>0</v>
      </c>
      <c r="D407" s="54">
        <f>SUBTOTAL(9,D408:D410)</f>
        <v>100</v>
      </c>
      <c r="E407" s="54">
        <f>SUBTOTAL(9,E408:E410)</f>
        <v>0</v>
      </c>
      <c r="F407" s="54">
        <f>SUBTOTAL(9,F408:F410)</f>
        <v>0</v>
      </c>
      <c r="G407" s="54">
        <f>SUBTOTAL(9,G408:G410)</f>
        <v>0</v>
      </c>
    </row>
    <row r="408" spans="1:7" ht="30" hidden="1" customHeight="1" x14ac:dyDescent="0.25">
      <c r="A408" s="38"/>
      <c r="B408" s="31"/>
      <c r="C408" s="32"/>
      <c r="D408" s="60"/>
      <c r="E408" s="36"/>
      <c r="F408" s="36"/>
      <c r="G408" s="36"/>
    </row>
    <row r="409" spans="1:7" ht="15" customHeight="1" x14ac:dyDescent="0.25">
      <c r="A409" s="26" t="s">
        <v>77</v>
      </c>
      <c r="B409" s="61" t="s">
        <v>78</v>
      </c>
      <c r="C409" s="27">
        <v>0</v>
      </c>
      <c r="D409" s="27">
        <v>100</v>
      </c>
      <c r="E409" s="27">
        <v>0</v>
      </c>
      <c r="F409" s="28">
        <v>0</v>
      </c>
      <c r="G409" s="28">
        <v>0</v>
      </c>
    </row>
    <row r="410" spans="1:7" hidden="1" x14ac:dyDescent="0.25">
      <c r="A410" s="31"/>
      <c r="B410" s="31"/>
      <c r="C410" s="32"/>
      <c r="D410" s="27"/>
      <c r="E410" s="27"/>
      <c r="F410" s="27"/>
      <c r="G410" s="27"/>
    </row>
    <row r="411" spans="1:7" hidden="1" x14ac:dyDescent="0.25">
      <c r="A411" s="31"/>
      <c r="B411" s="31"/>
      <c r="C411" s="32"/>
      <c r="D411" s="32"/>
      <c r="E411" s="36"/>
      <c r="F411" s="36"/>
      <c r="G411" s="36"/>
    </row>
    <row r="412" spans="1:7" ht="18" customHeight="1" x14ac:dyDescent="0.25">
      <c r="A412" s="55" t="s">
        <v>79</v>
      </c>
      <c r="B412" s="56" t="s">
        <v>80</v>
      </c>
      <c r="C412" s="57">
        <f>C416+C417+C421+C422+C427+++C426+C428+C429+C430+C431+C435+C439+C440+C441</f>
        <v>6870.7699999999986</v>
      </c>
      <c r="D412" s="57">
        <f>SUBTOTAL(9,D413:D443)</f>
        <v>54120</v>
      </c>
      <c r="E412" s="57">
        <f>SUBTOTAL(9,E413:E443)</f>
        <v>45107</v>
      </c>
      <c r="F412" s="57">
        <f>SUBTOTAL(9,F413:F443)</f>
        <v>45107</v>
      </c>
      <c r="G412" s="57">
        <f>SUBTOTAL(9,G413:G443)</f>
        <v>35357</v>
      </c>
    </row>
    <row r="413" spans="1:7" ht="22.5" hidden="1" customHeight="1" x14ac:dyDescent="0.25">
      <c r="A413" s="38"/>
      <c r="B413" s="31"/>
      <c r="C413" s="32"/>
      <c r="D413" s="54"/>
      <c r="E413" s="54"/>
      <c r="F413" s="54"/>
      <c r="G413" s="54"/>
    </row>
    <row r="414" spans="1:7" ht="409.6" hidden="1" customHeight="1" x14ac:dyDescent="0.25">
      <c r="A414" s="58" t="s">
        <v>81</v>
      </c>
      <c r="B414" s="59" t="s">
        <v>82</v>
      </c>
      <c r="C414" s="54">
        <f>SUBTOTAL(9,C415:C418)</f>
        <v>852.58999999999992</v>
      </c>
      <c r="D414" s="54">
        <f>SUBTOTAL(9,D415:D418)</f>
        <v>1800</v>
      </c>
      <c r="E414" s="54">
        <f>SUBTOTAL(9,E415:E418)</f>
        <v>10157</v>
      </c>
      <c r="F414" s="54">
        <f>SUBTOTAL(9,F415:F418)</f>
        <v>10157</v>
      </c>
      <c r="G414" s="54">
        <f>SUBTOTAL(9,G415:G418)</f>
        <v>10157</v>
      </c>
    </row>
    <row r="415" spans="1:7" ht="30" hidden="1" customHeight="1" x14ac:dyDescent="0.25">
      <c r="A415" s="38"/>
      <c r="B415" s="31"/>
      <c r="C415" s="32"/>
      <c r="D415" s="60"/>
      <c r="E415" s="36"/>
      <c r="F415" s="36"/>
      <c r="G415" s="36"/>
    </row>
    <row r="416" spans="1:7" ht="15" customHeight="1" x14ac:dyDescent="0.25">
      <c r="A416" s="26" t="s">
        <v>83</v>
      </c>
      <c r="B416" s="61" t="s">
        <v>84</v>
      </c>
      <c r="C416" s="27">
        <v>760.55</v>
      </c>
      <c r="D416" s="27">
        <v>1300</v>
      </c>
      <c r="E416" s="27">
        <v>10157</v>
      </c>
      <c r="F416" s="28">
        <v>10157</v>
      </c>
      <c r="G416" s="28">
        <v>10157</v>
      </c>
    </row>
    <row r="417" spans="1:7" ht="15" customHeight="1" x14ac:dyDescent="0.25">
      <c r="A417" s="26" t="s">
        <v>89</v>
      </c>
      <c r="B417" s="61" t="s">
        <v>90</v>
      </c>
      <c r="C417" s="27">
        <v>92.04</v>
      </c>
      <c r="D417" s="27">
        <v>500</v>
      </c>
      <c r="E417" s="27">
        <v>0</v>
      </c>
      <c r="F417" s="28">
        <v>0</v>
      </c>
      <c r="G417" s="28">
        <v>0</v>
      </c>
    </row>
    <row r="418" spans="1:7" hidden="1" x14ac:dyDescent="0.25">
      <c r="A418" s="31"/>
      <c r="B418" s="31"/>
      <c r="C418" s="32"/>
      <c r="D418" s="27"/>
      <c r="E418" s="27"/>
      <c r="F418" s="28"/>
      <c r="G418" s="28"/>
    </row>
    <row r="419" spans="1:7" ht="409.6" hidden="1" customHeight="1" x14ac:dyDescent="0.25">
      <c r="A419" s="58" t="s">
        <v>91</v>
      </c>
      <c r="B419" s="59" t="s">
        <v>92</v>
      </c>
      <c r="C419" s="54">
        <f>SUBTOTAL(9,C420:C423)</f>
        <v>0</v>
      </c>
      <c r="D419" s="54">
        <f>SUBTOTAL(9,D420:D423)</f>
        <v>4945</v>
      </c>
      <c r="E419" s="54">
        <f>SUBTOTAL(9,E420:E423)</f>
        <v>1200</v>
      </c>
      <c r="F419" s="69">
        <f>SUBTOTAL(9,F420:F423)</f>
        <v>1200</v>
      </c>
      <c r="G419" s="69">
        <f>SUBTOTAL(9,G420:G423)</f>
        <v>1200</v>
      </c>
    </row>
    <row r="420" spans="1:7" ht="30" hidden="1" customHeight="1" x14ac:dyDescent="0.25">
      <c r="A420" s="38"/>
      <c r="B420" s="31"/>
      <c r="C420" s="32"/>
      <c r="D420" s="60"/>
      <c r="E420" s="36"/>
      <c r="F420" s="63"/>
      <c r="G420" s="63"/>
    </row>
    <row r="421" spans="1:7" ht="15" customHeight="1" x14ac:dyDescent="0.25">
      <c r="A421" s="26" t="s">
        <v>93</v>
      </c>
      <c r="B421" s="61" t="s">
        <v>94</v>
      </c>
      <c r="C421" s="27">
        <v>0</v>
      </c>
      <c r="D421" s="27">
        <v>1000</v>
      </c>
      <c r="E421" s="27">
        <v>0</v>
      </c>
      <c r="F421" s="28">
        <v>0</v>
      </c>
      <c r="G421" s="28">
        <v>0</v>
      </c>
    </row>
    <row r="422" spans="1:7" ht="15" customHeight="1" x14ac:dyDescent="0.25">
      <c r="A422" s="26" t="s">
        <v>99</v>
      </c>
      <c r="B422" s="61" t="s">
        <v>100</v>
      </c>
      <c r="C422" s="27">
        <v>0</v>
      </c>
      <c r="D422" s="27">
        <v>3945</v>
      </c>
      <c r="E422" s="27">
        <v>1200</v>
      </c>
      <c r="F422" s="28">
        <v>1200</v>
      </c>
      <c r="G422" s="28">
        <v>1200</v>
      </c>
    </row>
    <row r="423" spans="1:7" hidden="1" x14ac:dyDescent="0.25">
      <c r="A423" s="31"/>
      <c r="B423" s="31"/>
      <c r="C423" s="32"/>
      <c r="D423" s="27"/>
      <c r="E423" s="27"/>
      <c r="F423" s="28"/>
      <c r="G423" s="28"/>
    </row>
    <row r="424" spans="1:7" ht="409.6" hidden="1" customHeight="1" x14ac:dyDescent="0.25">
      <c r="A424" s="58" t="s">
        <v>105</v>
      </c>
      <c r="B424" s="59" t="s">
        <v>106</v>
      </c>
      <c r="C424" s="54">
        <f>SUBTOTAL(9,C425:C432)</f>
        <v>5932.45</v>
      </c>
      <c r="D424" s="54">
        <f>SUBTOTAL(9,D425:D432)</f>
        <v>40589</v>
      </c>
      <c r="E424" s="54">
        <f>SUBTOTAL(9,E425:E432)</f>
        <v>33750</v>
      </c>
      <c r="F424" s="69">
        <f>SUBTOTAL(9,F425:F432)</f>
        <v>33750</v>
      </c>
      <c r="G424" s="69">
        <f>SUBTOTAL(9,G425:G432)</f>
        <v>24000</v>
      </c>
    </row>
    <row r="425" spans="1:7" ht="30" hidden="1" customHeight="1" x14ac:dyDescent="0.25">
      <c r="A425" s="38"/>
      <c r="B425" s="31"/>
      <c r="C425" s="32"/>
      <c r="D425" s="60"/>
      <c r="E425" s="36"/>
      <c r="F425" s="63"/>
      <c r="G425" s="63"/>
    </row>
    <row r="426" spans="1:7" ht="15" customHeight="1" x14ac:dyDescent="0.25">
      <c r="A426" s="26" t="s">
        <v>107</v>
      </c>
      <c r="B426" s="61" t="s">
        <v>108</v>
      </c>
      <c r="C426" s="27">
        <v>0</v>
      </c>
      <c r="D426" s="27">
        <v>1500</v>
      </c>
      <c r="E426" s="27">
        <v>0</v>
      </c>
      <c r="F426" s="28">
        <v>0</v>
      </c>
      <c r="G426" s="28">
        <v>0</v>
      </c>
    </row>
    <row r="427" spans="1:7" ht="15" customHeight="1" x14ac:dyDescent="0.25">
      <c r="A427" s="26" t="s">
        <v>109</v>
      </c>
      <c r="B427" s="61" t="s">
        <v>110</v>
      </c>
      <c r="C427" s="27">
        <v>0</v>
      </c>
      <c r="D427" s="27">
        <v>500</v>
      </c>
      <c r="E427" s="27">
        <v>6000</v>
      </c>
      <c r="F427" s="28">
        <v>6000</v>
      </c>
      <c r="G427" s="28">
        <v>6000</v>
      </c>
    </row>
    <row r="428" spans="1:7" ht="15" customHeight="1" x14ac:dyDescent="0.25">
      <c r="A428" s="26" t="s">
        <v>111</v>
      </c>
      <c r="B428" s="61" t="s">
        <v>112</v>
      </c>
      <c r="C428" s="27">
        <v>2577.35</v>
      </c>
      <c r="D428" s="27">
        <v>6700</v>
      </c>
      <c r="E428" s="27">
        <v>2000</v>
      </c>
      <c r="F428" s="28">
        <v>2000</v>
      </c>
      <c r="G428" s="28">
        <v>2000</v>
      </c>
    </row>
    <row r="429" spans="1:7" ht="15" customHeight="1" x14ac:dyDescent="0.25">
      <c r="A429" s="26" t="s">
        <v>117</v>
      </c>
      <c r="B429" s="61" t="s">
        <v>118</v>
      </c>
      <c r="C429" s="27">
        <v>2305.1</v>
      </c>
      <c r="D429" s="27">
        <v>700</v>
      </c>
      <c r="E429" s="27">
        <v>16000</v>
      </c>
      <c r="F429" s="28">
        <v>16000</v>
      </c>
      <c r="G429" s="28">
        <v>16000</v>
      </c>
    </row>
    <row r="430" spans="1:7" ht="15" customHeight="1" x14ac:dyDescent="0.25">
      <c r="A430" s="26" t="s">
        <v>119</v>
      </c>
      <c r="B430" s="61" t="s">
        <v>120</v>
      </c>
      <c r="C430" s="27">
        <v>0</v>
      </c>
      <c r="D430" s="27">
        <v>23800</v>
      </c>
      <c r="E430" s="27">
        <v>0</v>
      </c>
      <c r="F430" s="28">
        <v>0</v>
      </c>
      <c r="G430" s="28">
        <v>0</v>
      </c>
    </row>
    <row r="431" spans="1:7" ht="15" customHeight="1" x14ac:dyDescent="0.25">
      <c r="A431" s="26" t="s">
        <v>121</v>
      </c>
      <c r="B431" s="61" t="s">
        <v>122</v>
      </c>
      <c r="C431" s="27">
        <v>1050</v>
      </c>
      <c r="D431" s="27">
        <v>7389</v>
      </c>
      <c r="E431" s="27">
        <v>9750</v>
      </c>
      <c r="F431" s="28">
        <v>9750</v>
      </c>
      <c r="G431" s="28">
        <v>0</v>
      </c>
    </row>
    <row r="432" spans="1:7" hidden="1" x14ac:dyDescent="0.25">
      <c r="A432" s="31"/>
      <c r="B432" s="31"/>
      <c r="C432" s="32"/>
      <c r="D432" s="27"/>
      <c r="E432" s="27"/>
      <c r="F432" s="28"/>
      <c r="G432" s="28"/>
    </row>
    <row r="433" spans="1:7" ht="409.6" hidden="1" customHeight="1" x14ac:dyDescent="0.25">
      <c r="A433" s="58" t="s">
        <v>123</v>
      </c>
      <c r="B433" s="59" t="s">
        <v>124</v>
      </c>
      <c r="C433" s="54">
        <f>SUBTOTAL(9,C434:C436)</f>
        <v>85.73</v>
      </c>
      <c r="D433" s="54">
        <f>SUBTOTAL(9,D434:D436)</f>
        <v>200</v>
      </c>
      <c r="E433" s="54">
        <f>SUBTOTAL(9,E434:E436)</f>
        <v>0</v>
      </c>
      <c r="F433" s="69">
        <f>SUBTOTAL(9,F434:F436)</f>
        <v>0</v>
      </c>
      <c r="G433" s="69">
        <f>SUBTOTAL(9,G434:G436)</f>
        <v>0</v>
      </c>
    </row>
    <row r="434" spans="1:7" ht="30" hidden="1" customHeight="1" x14ac:dyDescent="0.25">
      <c r="A434" s="38"/>
      <c r="B434" s="31"/>
      <c r="C434" s="32"/>
      <c r="D434" s="60"/>
      <c r="E434" s="36"/>
      <c r="F434" s="63"/>
      <c r="G434" s="63"/>
    </row>
    <row r="435" spans="1:7" ht="15" customHeight="1" x14ac:dyDescent="0.25">
      <c r="A435" s="26" t="s">
        <v>125</v>
      </c>
      <c r="B435" s="61" t="s">
        <v>124</v>
      </c>
      <c r="C435" s="27">
        <v>85.73</v>
      </c>
      <c r="D435" s="27">
        <v>200</v>
      </c>
      <c r="E435" s="27">
        <v>0</v>
      </c>
      <c r="F435" s="28">
        <v>0</v>
      </c>
      <c r="G435" s="28">
        <v>0</v>
      </c>
    </row>
    <row r="436" spans="1:7" hidden="1" x14ac:dyDescent="0.25">
      <c r="A436" s="31"/>
      <c r="B436" s="31"/>
      <c r="C436" s="32"/>
      <c r="D436" s="27"/>
      <c r="E436" s="27"/>
      <c r="F436" s="28"/>
      <c r="G436" s="28"/>
    </row>
    <row r="437" spans="1:7" ht="409.6" hidden="1" customHeight="1" x14ac:dyDescent="0.25">
      <c r="A437" s="58" t="s">
        <v>126</v>
      </c>
      <c r="B437" s="59" t="s">
        <v>127</v>
      </c>
      <c r="C437" s="54">
        <f>SUBTOTAL(9,C438:C442)</f>
        <v>0</v>
      </c>
      <c r="D437" s="54">
        <f>SUBTOTAL(9,D438:D442)</f>
        <v>6586</v>
      </c>
      <c r="E437" s="54">
        <f>SUBTOTAL(9,E438:E442)</f>
        <v>0</v>
      </c>
      <c r="F437" s="69">
        <f>SUBTOTAL(9,F438:F442)</f>
        <v>0</v>
      </c>
      <c r="G437" s="69">
        <f>SUBTOTAL(9,G438:G442)</f>
        <v>0</v>
      </c>
    </row>
    <row r="438" spans="1:7" ht="30" hidden="1" customHeight="1" x14ac:dyDescent="0.25">
      <c r="A438" s="38"/>
      <c r="B438" s="31"/>
      <c r="C438" s="32"/>
      <c r="D438" s="60"/>
      <c r="E438" s="36"/>
      <c r="F438" s="63"/>
      <c r="G438" s="63"/>
    </row>
    <row r="439" spans="1:7" ht="15" customHeight="1" x14ac:dyDescent="0.25">
      <c r="A439" s="26" t="s">
        <v>130</v>
      </c>
      <c r="B439" s="61" t="s">
        <v>131</v>
      </c>
      <c r="C439" s="27">
        <v>0</v>
      </c>
      <c r="D439" s="27">
        <v>216</v>
      </c>
      <c r="E439" s="27">
        <v>0</v>
      </c>
      <c r="F439" s="28">
        <v>0</v>
      </c>
      <c r="G439" s="28">
        <v>0</v>
      </c>
    </row>
    <row r="440" spans="1:7" ht="15" customHeight="1" x14ac:dyDescent="0.25">
      <c r="A440" s="26" t="s">
        <v>132</v>
      </c>
      <c r="B440" s="61" t="s">
        <v>133</v>
      </c>
      <c r="C440" s="27">
        <v>0</v>
      </c>
      <c r="D440" s="27">
        <v>6100</v>
      </c>
      <c r="E440" s="27">
        <v>0</v>
      </c>
      <c r="F440" s="28">
        <v>0</v>
      </c>
      <c r="G440" s="28">
        <v>0</v>
      </c>
    </row>
    <row r="441" spans="1:7" ht="15" customHeight="1" x14ac:dyDescent="0.25">
      <c r="A441" s="26" t="s">
        <v>138</v>
      </c>
      <c r="B441" s="61" t="s">
        <v>127</v>
      </c>
      <c r="C441" s="27">
        <v>0</v>
      </c>
      <c r="D441" s="27">
        <v>270</v>
      </c>
      <c r="E441" s="27">
        <v>0</v>
      </c>
      <c r="F441" s="28">
        <v>0</v>
      </c>
      <c r="G441" s="28">
        <v>0</v>
      </c>
    </row>
    <row r="442" spans="1:7" hidden="1" x14ac:dyDescent="0.25">
      <c r="A442" s="31"/>
      <c r="B442" s="31"/>
      <c r="C442" s="32"/>
      <c r="D442" s="27"/>
      <c r="E442" s="27"/>
      <c r="F442" s="27"/>
      <c r="G442" s="27"/>
    </row>
    <row r="443" spans="1:7" hidden="1" x14ac:dyDescent="0.25">
      <c r="A443" s="31"/>
      <c r="B443" s="31"/>
      <c r="C443" s="32"/>
      <c r="D443" s="32"/>
      <c r="E443" s="36"/>
      <c r="F443" s="36"/>
      <c r="G443" s="36"/>
    </row>
    <row r="444" spans="1:7" ht="20.100000000000001" hidden="1" customHeight="1" x14ac:dyDescent="0.25">
      <c r="A444" s="31"/>
      <c r="B444" s="31"/>
      <c r="C444" s="32"/>
      <c r="D444" s="32"/>
      <c r="E444" s="36"/>
      <c r="F444" s="36"/>
      <c r="G444" s="36"/>
    </row>
    <row r="445" spans="1:7" ht="18" customHeight="1" x14ac:dyDescent="0.25">
      <c r="A445" s="51" t="s">
        <v>147</v>
      </c>
      <c r="B445" s="52" t="s">
        <v>148</v>
      </c>
      <c r="C445" s="53">
        <f>C447+C449+C465</f>
        <v>51423.93</v>
      </c>
      <c r="D445" s="53">
        <f>SUBTOTAL(9,D446:D460)</f>
        <v>184596</v>
      </c>
      <c r="E445" s="53">
        <f>SUBTOTAL(9,E446:E460)</f>
        <v>0</v>
      </c>
      <c r="F445" s="53">
        <f>SUBTOTAL(9,F446:F460)</f>
        <v>0</v>
      </c>
      <c r="G445" s="53">
        <f>SUBTOTAL(9,G446:G460)</f>
        <v>0</v>
      </c>
    </row>
    <row r="446" spans="1:7" ht="30" hidden="1" customHeight="1" x14ac:dyDescent="0.25">
      <c r="A446" s="38"/>
      <c r="B446" s="31"/>
      <c r="C446" s="32"/>
      <c r="D446" s="54"/>
      <c r="E446" s="36"/>
      <c r="F446" s="36"/>
      <c r="G446" s="36"/>
    </row>
    <row r="447" spans="1:7" ht="18" customHeight="1" x14ac:dyDescent="0.25">
      <c r="A447" s="55">
        <v>41</v>
      </c>
      <c r="B447" s="56" t="s">
        <v>155</v>
      </c>
      <c r="C447" s="57">
        <v>16480.439999999999</v>
      </c>
      <c r="D447" s="57">
        <v>0</v>
      </c>
      <c r="E447" s="84">
        <v>0</v>
      </c>
      <c r="F447" s="84">
        <v>0</v>
      </c>
      <c r="G447" s="84">
        <v>0</v>
      </c>
    </row>
    <row r="448" spans="1:7" ht="18" customHeight="1" x14ac:dyDescent="0.25">
      <c r="A448" s="26">
        <v>4126</v>
      </c>
      <c r="B448" s="61" t="s">
        <v>155</v>
      </c>
      <c r="C448" s="27">
        <v>16480.439999999999</v>
      </c>
      <c r="D448" s="54">
        <v>0</v>
      </c>
      <c r="E448" s="62">
        <v>0</v>
      </c>
      <c r="F448" s="70">
        <v>0</v>
      </c>
      <c r="G448" s="70">
        <v>0</v>
      </c>
    </row>
    <row r="449" spans="1:7" ht="18" customHeight="1" x14ac:dyDescent="0.25">
      <c r="A449" s="55" t="s">
        <v>156</v>
      </c>
      <c r="B449" s="56" t="s">
        <v>157</v>
      </c>
      <c r="C449" s="57">
        <f>C453+C457+C464</f>
        <v>12434.49</v>
      </c>
      <c r="D449" s="57">
        <f>SUBTOTAL(9,D450:D459)</f>
        <v>184596</v>
      </c>
      <c r="E449" s="57">
        <f>SUBTOTAL(9,E450:E459)</f>
        <v>0</v>
      </c>
      <c r="F449" s="57">
        <f>SUBTOTAL(9,F450:F459)</f>
        <v>0</v>
      </c>
      <c r="G449" s="57">
        <f>SUBTOTAL(9,G450:G459)</f>
        <v>0</v>
      </c>
    </row>
    <row r="450" spans="1:7" ht="22.5" hidden="1" customHeight="1" x14ac:dyDescent="0.25">
      <c r="A450" s="38"/>
      <c r="B450" s="31"/>
      <c r="C450" s="32"/>
      <c r="D450" s="54"/>
      <c r="E450" s="54"/>
      <c r="F450" s="54"/>
      <c r="G450" s="54"/>
    </row>
    <row r="451" spans="1:7" ht="409.6" hidden="1" customHeight="1" x14ac:dyDescent="0.25">
      <c r="A451" s="58" t="s">
        <v>158</v>
      </c>
      <c r="B451" s="59" t="s">
        <v>159</v>
      </c>
      <c r="C451" s="54">
        <f>SUBTOTAL(9,C452:C454)</f>
        <v>10200.89</v>
      </c>
      <c r="D451" s="54">
        <f>SUBTOTAL(9,D452:D454)</f>
        <v>182381</v>
      </c>
      <c r="E451" s="54">
        <f>SUBTOTAL(9,E452:E454)</f>
        <v>0</v>
      </c>
      <c r="F451" s="54">
        <f>SUBTOTAL(9,F452:F454)</f>
        <v>0</v>
      </c>
      <c r="G451" s="54">
        <f>SUBTOTAL(9,G452:G454)</f>
        <v>0</v>
      </c>
    </row>
    <row r="452" spans="1:7" ht="30" hidden="1" customHeight="1" x14ac:dyDescent="0.25">
      <c r="A452" s="38"/>
      <c r="B452" s="31"/>
      <c r="C452" s="32"/>
      <c r="D452" s="60"/>
      <c r="E452" s="36"/>
      <c r="F452" s="36"/>
      <c r="G452" s="36"/>
    </row>
    <row r="453" spans="1:7" ht="15" customHeight="1" x14ac:dyDescent="0.25">
      <c r="A453" s="26" t="s">
        <v>160</v>
      </c>
      <c r="B453" s="61" t="s">
        <v>161</v>
      </c>
      <c r="C453" s="27">
        <v>10200.89</v>
      </c>
      <c r="D453" s="27">
        <v>182381</v>
      </c>
      <c r="E453" s="27">
        <v>0</v>
      </c>
      <c r="F453" s="28">
        <v>0</v>
      </c>
      <c r="G453" s="28">
        <v>0</v>
      </c>
    </row>
    <row r="454" spans="1:7" hidden="1" x14ac:dyDescent="0.25">
      <c r="A454" s="31"/>
      <c r="B454" s="31"/>
      <c r="C454" s="32"/>
      <c r="D454" s="27"/>
      <c r="E454" s="27"/>
      <c r="F454" s="28"/>
      <c r="G454" s="28"/>
    </row>
    <row r="455" spans="1:7" ht="409.6" hidden="1" customHeight="1" x14ac:dyDescent="0.25">
      <c r="A455" s="58" t="s">
        <v>162</v>
      </c>
      <c r="B455" s="59" t="s">
        <v>163</v>
      </c>
      <c r="C455" s="54">
        <f>SUBTOTAL(9,C456:C458)</f>
        <v>0</v>
      </c>
      <c r="D455" s="54">
        <f>SUBTOTAL(9,D456:D458)</f>
        <v>2215</v>
      </c>
      <c r="E455" s="54">
        <f>SUBTOTAL(9,E456:E458)</f>
        <v>0</v>
      </c>
      <c r="F455" s="69">
        <f>SUBTOTAL(9,F456:F458)</f>
        <v>0</v>
      </c>
      <c r="G455" s="69">
        <f>SUBTOTAL(9,G456:G458)</f>
        <v>0</v>
      </c>
    </row>
    <row r="456" spans="1:7" ht="30" hidden="1" customHeight="1" x14ac:dyDescent="0.25">
      <c r="A456" s="38"/>
      <c r="B456" s="31"/>
      <c r="C456" s="32"/>
      <c r="D456" s="60"/>
      <c r="E456" s="36"/>
      <c r="F456" s="63"/>
      <c r="G456" s="63"/>
    </row>
    <row r="457" spans="1:7" ht="15" customHeight="1" x14ac:dyDescent="0.25">
      <c r="A457" s="26" t="s">
        <v>164</v>
      </c>
      <c r="B457" s="61" t="s">
        <v>165</v>
      </c>
      <c r="C457" s="27">
        <v>0</v>
      </c>
      <c r="D457" s="27">
        <v>2215</v>
      </c>
      <c r="E457" s="27">
        <v>0</v>
      </c>
      <c r="F457" s="28">
        <v>0</v>
      </c>
      <c r="G457" s="28">
        <v>0</v>
      </c>
    </row>
    <row r="458" spans="1:7" hidden="1" x14ac:dyDescent="0.25">
      <c r="A458" s="31"/>
      <c r="B458" s="31"/>
      <c r="C458" s="32"/>
      <c r="D458" s="27"/>
      <c r="E458" s="27"/>
      <c r="F458" s="28"/>
      <c r="G458" s="28"/>
    </row>
    <row r="459" spans="1:7" hidden="1" x14ac:dyDescent="0.25">
      <c r="A459" s="31"/>
      <c r="B459" s="31"/>
      <c r="C459" s="32"/>
      <c r="D459" s="32"/>
      <c r="E459" s="36"/>
      <c r="F459" s="63"/>
      <c r="G459" s="63"/>
    </row>
    <row r="460" spans="1:7" ht="20.100000000000001" hidden="1" customHeight="1" x14ac:dyDescent="0.25">
      <c r="A460" s="31"/>
      <c r="B460" s="31"/>
      <c r="C460" s="32"/>
      <c r="D460" s="32"/>
      <c r="E460" s="36"/>
      <c r="F460" s="63"/>
      <c r="G460" s="63"/>
    </row>
    <row r="461" spans="1:7" ht="20.100000000000001" hidden="1" customHeight="1" x14ac:dyDescent="0.25">
      <c r="A461" s="31"/>
      <c r="B461" s="31"/>
      <c r="C461" s="32"/>
      <c r="D461" s="32"/>
      <c r="E461" s="36"/>
      <c r="F461" s="63"/>
      <c r="G461" s="63"/>
    </row>
    <row r="462" spans="1:7" ht="20.100000000000001" hidden="1" customHeight="1" x14ac:dyDescent="0.25">
      <c r="A462" s="31"/>
      <c r="B462" s="31"/>
      <c r="C462" s="32"/>
      <c r="D462" s="32"/>
      <c r="E462" s="36"/>
      <c r="F462" s="63"/>
      <c r="G462" s="63"/>
    </row>
    <row r="463" spans="1:7" ht="20.100000000000001" hidden="1" customHeight="1" x14ac:dyDescent="0.25">
      <c r="A463" s="31"/>
      <c r="B463" s="31"/>
      <c r="C463" s="32"/>
      <c r="D463" s="32"/>
      <c r="E463" s="36"/>
      <c r="F463" s="63"/>
      <c r="G463" s="63"/>
    </row>
    <row r="464" spans="1:7" ht="20.100000000000001" customHeight="1" x14ac:dyDescent="0.25">
      <c r="A464" s="26">
        <v>4227</v>
      </c>
      <c r="B464" s="61" t="s">
        <v>224</v>
      </c>
      <c r="C464" s="27">
        <v>2233.6</v>
      </c>
      <c r="D464" s="27">
        <v>0</v>
      </c>
      <c r="E464" s="62">
        <v>0</v>
      </c>
      <c r="F464" s="70">
        <v>0</v>
      </c>
      <c r="G464" s="70">
        <v>0</v>
      </c>
    </row>
    <row r="465" spans="1:7" ht="17.45" customHeight="1" x14ac:dyDescent="0.25">
      <c r="A465" s="55">
        <v>45</v>
      </c>
      <c r="B465" s="56" t="s">
        <v>225</v>
      </c>
      <c r="C465" s="57">
        <v>22509</v>
      </c>
      <c r="D465" s="57">
        <v>0</v>
      </c>
      <c r="E465" s="84">
        <v>0</v>
      </c>
      <c r="F465" s="84">
        <v>0</v>
      </c>
      <c r="G465" s="84">
        <v>0</v>
      </c>
    </row>
    <row r="466" spans="1:7" ht="17.45" customHeight="1" x14ac:dyDescent="0.25">
      <c r="A466" s="26">
        <v>4511</v>
      </c>
      <c r="B466" s="61" t="s">
        <v>220</v>
      </c>
      <c r="C466" s="27">
        <v>22509</v>
      </c>
      <c r="D466" s="27">
        <v>0</v>
      </c>
      <c r="E466" s="62">
        <v>0</v>
      </c>
      <c r="F466" s="70">
        <v>0</v>
      </c>
      <c r="G466" s="70">
        <v>0</v>
      </c>
    </row>
    <row r="467" spans="1:7" s="9" customFormat="1" ht="18" customHeight="1" x14ac:dyDescent="0.25">
      <c r="A467" s="40" t="s">
        <v>195</v>
      </c>
      <c r="B467" s="41" t="s">
        <v>196</v>
      </c>
      <c r="C467" s="42">
        <f>C469</f>
        <v>31603.61</v>
      </c>
      <c r="D467" s="42">
        <f>SUBTOTAL(9,D468:D518)</f>
        <v>89768</v>
      </c>
      <c r="E467" s="42">
        <f>SUBTOTAL(9,E468:E518)</f>
        <v>24186.46</v>
      </c>
      <c r="F467" s="42">
        <f>SUBTOTAL(9,F468:F518)</f>
        <v>0</v>
      </c>
      <c r="G467" s="42">
        <f>SUBTOTAL(9,G468:G518)</f>
        <v>0</v>
      </c>
    </row>
    <row r="468" spans="1:7" ht="30" hidden="1" customHeight="1" x14ac:dyDescent="0.25">
      <c r="A468" s="38"/>
      <c r="B468" s="31"/>
      <c r="C468" s="32"/>
      <c r="D468" s="12"/>
      <c r="E468" s="36"/>
      <c r="F468" s="36"/>
      <c r="G468" s="36"/>
    </row>
    <row r="469" spans="1:7" ht="18" customHeight="1" x14ac:dyDescent="0.25">
      <c r="A469" s="43"/>
      <c r="B469" s="44"/>
      <c r="C469" s="45">
        <f>C471+C495</f>
        <v>31603.61</v>
      </c>
      <c r="D469" s="45">
        <f>SUBTOTAL(9,D470:D517)</f>
        <v>89768</v>
      </c>
      <c r="E469" s="45">
        <f>SUBTOTAL(9,E470:E517)</f>
        <v>24186.46</v>
      </c>
      <c r="F469" s="45">
        <f>SUBTOTAL(9,F470:F517)</f>
        <v>0</v>
      </c>
      <c r="G469" s="45">
        <f>SUBTOTAL(9,G470:G517)</f>
        <v>0</v>
      </c>
    </row>
    <row r="470" spans="1:7" ht="30" hidden="1" customHeight="1" x14ac:dyDescent="0.25">
      <c r="A470" s="38"/>
      <c r="B470" s="31"/>
      <c r="C470" s="32"/>
      <c r="D470" s="46"/>
      <c r="E470" s="36"/>
      <c r="F470" s="36"/>
      <c r="G470" s="36"/>
    </row>
    <row r="471" spans="1:7" ht="18" customHeight="1" x14ac:dyDescent="0.25">
      <c r="A471" s="47" t="s">
        <v>208</v>
      </c>
      <c r="B471" s="48" t="s">
        <v>209</v>
      </c>
      <c r="C471" s="49">
        <f>SUBTOTAL(9,C472:C494)</f>
        <v>22103.61</v>
      </c>
      <c r="D471" s="49">
        <f>SUBTOTAL(9,D472:D494)</f>
        <v>11700</v>
      </c>
      <c r="E471" s="49">
        <f>SUBTOTAL(9,E472:E494)</f>
        <v>24186.46</v>
      </c>
      <c r="F471" s="49">
        <f>SUBTOTAL(9,F472:F494)</f>
        <v>0</v>
      </c>
      <c r="G471" s="49">
        <f>SUBTOTAL(9,G472:G494)</f>
        <v>0</v>
      </c>
    </row>
    <row r="472" spans="1:7" ht="30" hidden="1" customHeight="1" x14ac:dyDescent="0.25">
      <c r="A472" s="38"/>
      <c r="B472" s="31"/>
      <c r="C472" s="32"/>
      <c r="D472" s="50"/>
      <c r="E472" s="36"/>
      <c r="F472" s="36"/>
      <c r="G472" s="36"/>
    </row>
    <row r="473" spans="1:7" ht="18" customHeight="1" x14ac:dyDescent="0.25">
      <c r="A473" s="51" t="s">
        <v>60</v>
      </c>
      <c r="B473" s="52" t="s">
        <v>61</v>
      </c>
      <c r="C473" s="53">
        <f>SUBTOTAL(9,C474:C493)</f>
        <v>22103.61</v>
      </c>
      <c r="D473" s="53">
        <f>SUBTOTAL(9,D474:D493)</f>
        <v>11700</v>
      </c>
      <c r="E473" s="53">
        <f>SUBTOTAL(9,E474:E493)</f>
        <v>24186.46</v>
      </c>
      <c r="F473" s="53">
        <f>SUBTOTAL(9,F474:F493)</f>
        <v>0</v>
      </c>
      <c r="G473" s="53">
        <f>SUBTOTAL(9,G474:G493)</f>
        <v>0</v>
      </c>
    </row>
    <row r="474" spans="1:7" ht="30" hidden="1" customHeight="1" x14ac:dyDescent="0.25">
      <c r="A474" s="38"/>
      <c r="B474" s="31"/>
      <c r="C474" s="32"/>
      <c r="D474" s="54"/>
      <c r="E474" s="36"/>
      <c r="F474" s="36"/>
      <c r="G474" s="36"/>
    </row>
    <row r="475" spans="1:7" ht="18" customHeight="1" x14ac:dyDescent="0.25">
      <c r="A475" s="55" t="s">
        <v>62</v>
      </c>
      <c r="B475" s="56" t="s">
        <v>63</v>
      </c>
      <c r="C475" s="57">
        <f>SUBTOTAL(9,C476:C485)</f>
        <v>19141.55</v>
      </c>
      <c r="D475" s="57">
        <f>SUBTOTAL(9,D476:D485)</f>
        <v>10400</v>
      </c>
      <c r="E475" s="57">
        <f>SUBTOTAL(9,E476:E485)</f>
        <v>21954.46</v>
      </c>
      <c r="F475" s="57">
        <f>SUBTOTAL(9,F476:F485)</f>
        <v>0</v>
      </c>
      <c r="G475" s="57">
        <f>SUBTOTAL(9,G476:G485)</f>
        <v>0</v>
      </c>
    </row>
    <row r="476" spans="1:7" ht="22.5" hidden="1" customHeight="1" x14ac:dyDescent="0.25">
      <c r="A476" s="38"/>
      <c r="B476" s="31"/>
      <c r="C476" s="32"/>
      <c r="D476" s="54"/>
      <c r="E476" s="54"/>
      <c r="F476" s="54"/>
      <c r="G476" s="54"/>
    </row>
    <row r="477" spans="1:7" ht="409.6" hidden="1" customHeight="1" x14ac:dyDescent="0.25">
      <c r="A477" s="58" t="s">
        <v>64</v>
      </c>
      <c r="B477" s="59" t="s">
        <v>65</v>
      </c>
      <c r="C477" s="54">
        <f>SUBTOTAL(9,C478:C480)</f>
        <v>16494.82</v>
      </c>
      <c r="D477" s="54">
        <f>SUBTOTAL(9,D478:D480)</f>
        <v>8800</v>
      </c>
      <c r="E477" s="54">
        <f>SUBTOTAL(9,E478:E480)</f>
        <v>21954.46</v>
      </c>
      <c r="F477" s="54">
        <f>SUBTOTAL(9,F478:F480)</f>
        <v>0</v>
      </c>
      <c r="G477" s="54">
        <f>SUBTOTAL(9,G478:G480)</f>
        <v>0</v>
      </c>
    </row>
    <row r="478" spans="1:7" ht="30" hidden="1" customHeight="1" x14ac:dyDescent="0.25">
      <c r="A478" s="38"/>
      <c r="B478" s="31"/>
      <c r="C478" s="32"/>
      <c r="D478" s="60"/>
      <c r="E478" s="36"/>
      <c r="F478" s="36"/>
      <c r="G478" s="36"/>
    </row>
    <row r="479" spans="1:7" ht="15" customHeight="1" x14ac:dyDescent="0.25">
      <c r="A479" s="26" t="s">
        <v>66</v>
      </c>
      <c r="B479" s="61" t="s">
        <v>67</v>
      </c>
      <c r="C479" s="27">
        <v>16494.82</v>
      </c>
      <c r="D479" s="27">
        <v>8800</v>
      </c>
      <c r="E479" s="27">
        <v>21954.46</v>
      </c>
      <c r="F479" s="28">
        <v>0</v>
      </c>
      <c r="G479" s="28">
        <v>0</v>
      </c>
    </row>
    <row r="480" spans="1:7" hidden="1" x14ac:dyDescent="0.25">
      <c r="A480" s="31"/>
      <c r="B480" s="31"/>
      <c r="C480" s="32"/>
      <c r="D480" s="27"/>
      <c r="E480" s="27"/>
      <c r="F480" s="28"/>
      <c r="G480" s="28"/>
    </row>
    <row r="481" spans="1:7" ht="409.6" hidden="1" customHeight="1" x14ac:dyDescent="0.25">
      <c r="A481" s="58" t="s">
        <v>75</v>
      </c>
      <c r="B481" s="59" t="s">
        <v>76</v>
      </c>
      <c r="C481" s="54">
        <f>SUBTOTAL(9,C482:C484)</f>
        <v>2646.73</v>
      </c>
      <c r="D481" s="54">
        <f>SUBTOTAL(9,D482:D484)</f>
        <v>1600</v>
      </c>
      <c r="E481" s="54">
        <f>SUBTOTAL(9,E482:E484)</f>
        <v>0</v>
      </c>
      <c r="F481" s="69">
        <f>SUBTOTAL(9,F482:F484)</f>
        <v>0</v>
      </c>
      <c r="G481" s="69">
        <f>SUBTOTAL(9,G482:G484)</f>
        <v>0</v>
      </c>
    </row>
    <row r="482" spans="1:7" ht="30" hidden="1" customHeight="1" x14ac:dyDescent="0.25">
      <c r="A482" s="38"/>
      <c r="B482" s="31"/>
      <c r="C482" s="32"/>
      <c r="D482" s="60"/>
      <c r="E482" s="36"/>
      <c r="F482" s="63"/>
      <c r="G482" s="63"/>
    </row>
    <row r="483" spans="1:7" ht="15" customHeight="1" x14ac:dyDescent="0.25">
      <c r="A483" s="26" t="s">
        <v>77</v>
      </c>
      <c r="B483" s="61" t="s">
        <v>78</v>
      </c>
      <c r="C483" s="27">
        <v>2646.73</v>
      </c>
      <c r="D483" s="27">
        <v>1600</v>
      </c>
      <c r="E483" s="27">
        <v>0</v>
      </c>
      <c r="F483" s="28">
        <v>0</v>
      </c>
      <c r="G483" s="28">
        <v>0</v>
      </c>
    </row>
    <row r="484" spans="1:7" hidden="1" x14ac:dyDescent="0.25">
      <c r="A484" s="31"/>
      <c r="B484" s="31"/>
      <c r="C484" s="32"/>
      <c r="D484" s="27"/>
      <c r="E484" s="27"/>
      <c r="F484" s="27"/>
      <c r="G484" s="27"/>
    </row>
    <row r="485" spans="1:7" hidden="1" x14ac:dyDescent="0.25">
      <c r="A485" s="31"/>
      <c r="B485" s="31"/>
      <c r="C485" s="32"/>
      <c r="D485" s="32"/>
      <c r="E485" s="36"/>
      <c r="F485" s="36"/>
      <c r="G485" s="36"/>
    </row>
    <row r="486" spans="1:7" ht="18" customHeight="1" x14ac:dyDescent="0.25">
      <c r="A486" s="55" t="s">
        <v>79</v>
      </c>
      <c r="B486" s="56" t="s">
        <v>80</v>
      </c>
      <c r="C486" s="57">
        <f>SUBTOTAL(9,C487:C492)</f>
        <v>2962.06</v>
      </c>
      <c r="D486" s="57">
        <f>SUBTOTAL(9,D487:D492)</f>
        <v>1300</v>
      </c>
      <c r="E486" s="57">
        <f>SUBTOTAL(9,E487:E492)</f>
        <v>2232</v>
      </c>
      <c r="F486" s="57">
        <f>SUBTOTAL(9,F487:F492)</f>
        <v>0</v>
      </c>
      <c r="G486" s="57">
        <f>SUBTOTAL(9,G487:G492)</f>
        <v>0</v>
      </c>
    </row>
    <row r="487" spans="1:7" ht="22.5" hidden="1" customHeight="1" x14ac:dyDescent="0.25">
      <c r="A487" s="38"/>
      <c r="B487" s="31"/>
      <c r="C487" s="32"/>
      <c r="D487" s="54"/>
      <c r="E487" s="54"/>
      <c r="F487" s="54"/>
      <c r="G487" s="54"/>
    </row>
    <row r="488" spans="1:7" ht="409.6" hidden="1" customHeight="1" x14ac:dyDescent="0.25">
      <c r="A488" s="58" t="s">
        <v>81</v>
      </c>
      <c r="B488" s="59" t="s">
        <v>82</v>
      </c>
      <c r="C488" s="54">
        <f>SUBTOTAL(9,C489:C491)</f>
        <v>2962.06</v>
      </c>
      <c r="D488" s="54">
        <f>SUBTOTAL(9,D489:D491)</f>
        <v>1300</v>
      </c>
      <c r="E488" s="54">
        <f>SUBTOTAL(9,E489:E491)</f>
        <v>2232</v>
      </c>
      <c r="F488" s="54">
        <f>SUBTOTAL(9,F489:F491)</f>
        <v>0</v>
      </c>
      <c r="G488" s="54">
        <f>SUBTOTAL(9,G489:G491)</f>
        <v>0</v>
      </c>
    </row>
    <row r="489" spans="1:7" ht="30" hidden="1" customHeight="1" x14ac:dyDescent="0.25">
      <c r="A489" s="38"/>
      <c r="B489" s="31"/>
      <c r="C489" s="32"/>
      <c r="D489" s="60"/>
      <c r="E489" s="36"/>
      <c r="F489" s="36"/>
      <c r="G489" s="36"/>
    </row>
    <row r="490" spans="1:7" ht="15" customHeight="1" x14ac:dyDescent="0.25">
      <c r="A490" s="26" t="s">
        <v>85</v>
      </c>
      <c r="B490" s="61" t="s">
        <v>86</v>
      </c>
      <c r="C490" s="27">
        <v>2962.06</v>
      </c>
      <c r="D490" s="27">
        <v>1300</v>
      </c>
      <c r="E490" s="27">
        <v>2232</v>
      </c>
      <c r="F490" s="28">
        <v>0</v>
      </c>
      <c r="G490" s="28">
        <v>0</v>
      </c>
    </row>
    <row r="491" spans="1:7" hidden="1" x14ac:dyDescent="0.25">
      <c r="A491" s="31"/>
      <c r="B491" s="31"/>
      <c r="C491" s="32"/>
      <c r="D491" s="27"/>
      <c r="E491" s="27"/>
      <c r="F491" s="27"/>
      <c r="G491" s="27"/>
    </row>
    <row r="492" spans="1:7" hidden="1" x14ac:dyDescent="0.25">
      <c r="A492" s="31"/>
      <c r="B492" s="31"/>
      <c r="C492" s="32"/>
      <c r="D492" s="32"/>
      <c r="E492" s="36"/>
      <c r="F492" s="36"/>
      <c r="G492" s="36"/>
    </row>
    <row r="493" spans="1:7" ht="20.100000000000001" hidden="1" customHeight="1" x14ac:dyDescent="0.25">
      <c r="A493" s="31"/>
      <c r="B493" s="31"/>
      <c r="C493" s="32"/>
      <c r="D493" s="32"/>
      <c r="E493" s="36"/>
      <c r="F493" s="36"/>
      <c r="G493" s="36"/>
    </row>
    <row r="494" spans="1:7" ht="20.100000000000001" hidden="1" customHeight="1" x14ac:dyDescent="0.25">
      <c r="A494" s="31"/>
      <c r="B494" s="31"/>
      <c r="C494" s="32"/>
      <c r="D494" s="32"/>
      <c r="E494" s="36"/>
      <c r="F494" s="36"/>
      <c r="G494" s="36"/>
    </row>
    <row r="495" spans="1:7" ht="18" customHeight="1" x14ac:dyDescent="0.25">
      <c r="A495" s="47" t="s">
        <v>211</v>
      </c>
      <c r="B495" s="48" t="s">
        <v>212</v>
      </c>
      <c r="C495" s="49">
        <f>C497</f>
        <v>9500</v>
      </c>
      <c r="D495" s="49">
        <f>SUBTOTAL(9,D496:D516)</f>
        <v>78068</v>
      </c>
      <c r="E495" s="49">
        <f>SUBTOTAL(9,E496:E516)</f>
        <v>0</v>
      </c>
      <c r="F495" s="49">
        <f>SUBTOTAL(9,F496:F516)</f>
        <v>0</v>
      </c>
      <c r="G495" s="49">
        <f>SUBTOTAL(9,G496:G516)</f>
        <v>0</v>
      </c>
    </row>
    <row r="496" spans="1:7" ht="30" hidden="1" customHeight="1" x14ac:dyDescent="0.25">
      <c r="A496" s="38"/>
      <c r="B496" s="31"/>
      <c r="C496" s="32"/>
      <c r="D496" s="50"/>
      <c r="E496" s="36"/>
      <c r="F496" s="36"/>
      <c r="G496" s="36"/>
    </row>
    <row r="497" spans="1:7" ht="18.600000000000001" customHeight="1" x14ac:dyDescent="0.25">
      <c r="A497" s="90">
        <v>3</v>
      </c>
      <c r="B497" s="91" t="s">
        <v>61</v>
      </c>
      <c r="C497" s="92">
        <f>C498</f>
        <v>9500</v>
      </c>
      <c r="D497" s="93">
        <f>D498</f>
        <v>0</v>
      </c>
      <c r="E497" s="94">
        <v>0</v>
      </c>
      <c r="F497" s="95">
        <v>0</v>
      </c>
      <c r="G497" s="95">
        <v>0</v>
      </c>
    </row>
    <row r="498" spans="1:7" ht="19.149999999999999" customHeight="1" x14ac:dyDescent="0.25">
      <c r="A498" s="55">
        <v>32</v>
      </c>
      <c r="B498" s="56" t="s">
        <v>226</v>
      </c>
      <c r="C498" s="57">
        <f>C499+C500+C501+C502+C503+C504+C505</f>
        <v>9500</v>
      </c>
      <c r="D498" s="57">
        <v>0</v>
      </c>
      <c r="E498" s="84">
        <v>0</v>
      </c>
      <c r="F498" s="84">
        <v>0</v>
      </c>
      <c r="G498" s="84">
        <v>0</v>
      </c>
    </row>
    <row r="499" spans="1:7" ht="16.899999999999999" customHeight="1" x14ac:dyDescent="0.25">
      <c r="A499" s="26">
        <v>3211</v>
      </c>
      <c r="B499" s="61" t="s">
        <v>227</v>
      </c>
      <c r="C499" s="27">
        <v>1748.79</v>
      </c>
      <c r="D499" s="27">
        <v>0</v>
      </c>
      <c r="E499" s="62">
        <v>0</v>
      </c>
      <c r="F499" s="70">
        <v>0</v>
      </c>
      <c r="G499" s="70">
        <v>0</v>
      </c>
    </row>
    <row r="500" spans="1:7" ht="15.6" customHeight="1" x14ac:dyDescent="0.25">
      <c r="A500" s="26">
        <v>3231</v>
      </c>
      <c r="B500" s="61" t="s">
        <v>228</v>
      </c>
      <c r="C500" s="27">
        <v>3930</v>
      </c>
      <c r="D500" s="27">
        <v>0</v>
      </c>
      <c r="E500" s="62">
        <v>0</v>
      </c>
      <c r="F500" s="70">
        <v>0</v>
      </c>
      <c r="G500" s="70">
        <v>0</v>
      </c>
    </row>
    <row r="501" spans="1:7" ht="16.899999999999999" customHeight="1" x14ac:dyDescent="0.25">
      <c r="A501" s="26">
        <v>3232</v>
      </c>
      <c r="B501" s="61" t="s">
        <v>229</v>
      </c>
      <c r="C501" s="27">
        <v>1141.31</v>
      </c>
      <c r="D501" s="27">
        <v>0</v>
      </c>
      <c r="E501" s="62">
        <v>0</v>
      </c>
      <c r="F501" s="70">
        <v>0</v>
      </c>
      <c r="G501" s="70">
        <v>0</v>
      </c>
    </row>
    <row r="502" spans="1:7" ht="17.45" customHeight="1" x14ac:dyDescent="0.25">
      <c r="A502" s="26">
        <v>3233</v>
      </c>
      <c r="B502" s="61" t="s">
        <v>230</v>
      </c>
      <c r="C502" s="27">
        <v>2070.75</v>
      </c>
      <c r="D502" s="27">
        <v>0</v>
      </c>
      <c r="E502" s="62">
        <v>0</v>
      </c>
      <c r="F502" s="70">
        <v>0</v>
      </c>
      <c r="G502" s="70">
        <v>0</v>
      </c>
    </row>
    <row r="503" spans="1:7" ht="16.149999999999999" customHeight="1" x14ac:dyDescent="0.25">
      <c r="A503" s="26">
        <v>3237</v>
      </c>
      <c r="B503" s="61" t="s">
        <v>231</v>
      </c>
      <c r="C503" s="27">
        <v>213.44</v>
      </c>
      <c r="D503" s="27">
        <v>0</v>
      </c>
      <c r="E503" s="62">
        <v>0</v>
      </c>
      <c r="F503" s="70">
        <v>0</v>
      </c>
      <c r="G503" s="70">
        <v>0</v>
      </c>
    </row>
    <row r="504" spans="1:7" ht="16.149999999999999" customHeight="1" x14ac:dyDescent="0.25">
      <c r="A504" s="26">
        <v>3239</v>
      </c>
      <c r="B504" s="61" t="s">
        <v>232</v>
      </c>
      <c r="C504" s="27">
        <v>125</v>
      </c>
      <c r="D504" s="27">
        <v>0</v>
      </c>
      <c r="E504" s="62">
        <v>0</v>
      </c>
      <c r="F504" s="70">
        <v>0</v>
      </c>
      <c r="G504" s="70">
        <v>0</v>
      </c>
    </row>
    <row r="505" spans="1:7" ht="16.149999999999999" customHeight="1" x14ac:dyDescent="0.25">
      <c r="A505" s="26">
        <v>3292</v>
      </c>
      <c r="B505" s="61" t="s">
        <v>233</v>
      </c>
      <c r="C505" s="27">
        <v>270.70999999999998</v>
      </c>
      <c r="D505" s="27">
        <v>0</v>
      </c>
      <c r="E505" s="62">
        <v>0</v>
      </c>
      <c r="F505" s="70">
        <v>0</v>
      </c>
      <c r="G505" s="70">
        <v>0</v>
      </c>
    </row>
    <row r="506" spans="1:7" ht="18" customHeight="1" x14ac:dyDescent="0.25">
      <c r="A506" s="51" t="s">
        <v>147</v>
      </c>
      <c r="B506" s="52" t="s">
        <v>148</v>
      </c>
      <c r="C506" s="53">
        <f>SUBTOTAL(9,C507:C515)</f>
        <v>0</v>
      </c>
      <c r="D506" s="53">
        <f>SUBTOTAL(9,D507:D515)</f>
        <v>78068</v>
      </c>
      <c r="E506" s="53">
        <v>0</v>
      </c>
      <c r="F506" s="53">
        <f>SUBTOTAL(9,F507:F515)</f>
        <v>0</v>
      </c>
      <c r="G506" s="53">
        <f>SUBTOTAL(9,G507:G515)</f>
        <v>0</v>
      </c>
    </row>
    <row r="507" spans="1:7" ht="30" hidden="1" customHeight="1" x14ac:dyDescent="0.25">
      <c r="A507" s="38"/>
      <c r="B507" s="31"/>
      <c r="C507" s="32"/>
      <c r="D507" s="54"/>
      <c r="E507" s="36"/>
      <c r="F507" s="36"/>
      <c r="G507" s="36"/>
    </row>
    <row r="508" spans="1:7" ht="18" customHeight="1" x14ac:dyDescent="0.25">
      <c r="A508" s="55" t="s">
        <v>178</v>
      </c>
      <c r="B508" s="56" t="s">
        <v>179</v>
      </c>
      <c r="C508" s="57">
        <f>SUBTOTAL(9,C509:C514)</f>
        <v>0</v>
      </c>
      <c r="D508" s="57">
        <f>SUBTOTAL(9,D509:D514)</f>
        <v>78068</v>
      </c>
      <c r="E508" s="57">
        <f>SUBTOTAL(9,E509:E514)</f>
        <v>0</v>
      </c>
      <c r="F508" s="57">
        <f>SUBTOTAL(9,F509:F514)</f>
        <v>0</v>
      </c>
      <c r="G508" s="57">
        <f>SUBTOTAL(9,G509:G514)</f>
        <v>0</v>
      </c>
    </row>
    <row r="509" spans="1:7" ht="22.5" hidden="1" customHeight="1" x14ac:dyDescent="0.25">
      <c r="A509" s="38"/>
      <c r="B509" s="31"/>
      <c r="C509" s="32"/>
      <c r="D509" s="54"/>
      <c r="E509" s="54"/>
      <c r="F509" s="54"/>
      <c r="G509" s="54"/>
    </row>
    <row r="510" spans="1:7" ht="409.6" hidden="1" customHeight="1" x14ac:dyDescent="0.25">
      <c r="A510" s="58" t="s">
        <v>180</v>
      </c>
      <c r="B510" s="59" t="s">
        <v>181</v>
      </c>
      <c r="C510" s="54">
        <f>SUBTOTAL(9,C511:C513)</f>
        <v>0</v>
      </c>
      <c r="D510" s="54">
        <f>SUBTOTAL(9,D511:D513)</f>
        <v>78068</v>
      </c>
      <c r="E510" s="54">
        <f>SUBTOTAL(9,E511:E513)</f>
        <v>0</v>
      </c>
      <c r="F510" s="54">
        <f>SUBTOTAL(9,F511:F513)</f>
        <v>0</v>
      </c>
      <c r="G510" s="54">
        <f>SUBTOTAL(9,G511:G513)</f>
        <v>0</v>
      </c>
    </row>
    <row r="511" spans="1:7" ht="30" hidden="1" customHeight="1" x14ac:dyDescent="0.25">
      <c r="A511" s="38"/>
      <c r="B511" s="31"/>
      <c r="C511" s="32"/>
      <c r="D511" s="60"/>
      <c r="E511" s="36"/>
      <c r="F511" s="36"/>
      <c r="G511" s="36"/>
    </row>
    <row r="512" spans="1:7" ht="15" customHeight="1" x14ac:dyDescent="0.25">
      <c r="A512" s="26" t="s">
        <v>182</v>
      </c>
      <c r="B512" s="61" t="s">
        <v>181</v>
      </c>
      <c r="C512" s="27">
        <v>0</v>
      </c>
      <c r="D512" s="27">
        <v>78068</v>
      </c>
      <c r="E512" s="27">
        <v>0</v>
      </c>
      <c r="F512" s="28">
        <v>0</v>
      </c>
      <c r="G512" s="28">
        <v>0</v>
      </c>
    </row>
    <row r="513" spans="1:7" hidden="1" x14ac:dyDescent="0.25">
      <c r="A513" s="31"/>
      <c r="B513" s="31"/>
      <c r="C513" s="32"/>
      <c r="D513" s="27"/>
      <c r="E513" s="27"/>
      <c r="F513" s="27"/>
      <c r="G513" s="27"/>
    </row>
    <row r="514" spans="1:7" hidden="1" x14ac:dyDescent="0.25">
      <c r="A514" s="31"/>
      <c r="B514" s="31"/>
      <c r="C514" s="32"/>
      <c r="D514" s="32"/>
      <c r="E514" s="36"/>
      <c r="F514" s="36"/>
      <c r="G514" s="36"/>
    </row>
    <row r="515" spans="1:7" ht="20.100000000000001" hidden="1" customHeight="1" x14ac:dyDescent="0.25">
      <c r="A515" s="31"/>
      <c r="B515" s="31"/>
      <c r="C515" s="32"/>
      <c r="D515" s="32"/>
      <c r="E515" s="36"/>
      <c r="F515" s="36"/>
      <c r="G515" s="36"/>
    </row>
    <row r="516" spans="1:7" ht="20.100000000000001" hidden="1" customHeight="1" x14ac:dyDescent="0.25">
      <c r="A516" s="31"/>
      <c r="B516" s="31"/>
      <c r="C516" s="32"/>
      <c r="D516" s="32"/>
      <c r="E516" s="36"/>
      <c r="F516" s="36"/>
      <c r="G516" s="36"/>
    </row>
    <row r="517" spans="1:7" ht="20.100000000000001" hidden="1" customHeight="1" x14ac:dyDescent="0.25">
      <c r="A517" s="31"/>
      <c r="B517" s="31"/>
      <c r="C517" s="32"/>
      <c r="D517" s="32"/>
      <c r="E517" s="36"/>
      <c r="F517" s="36"/>
      <c r="G517" s="36"/>
    </row>
    <row r="518" spans="1:7" ht="20.100000000000001" hidden="1" customHeight="1" x14ac:dyDescent="0.25">
      <c r="A518" s="31"/>
      <c r="B518" s="31"/>
      <c r="C518" s="32"/>
      <c r="D518" s="32"/>
      <c r="E518" s="36"/>
      <c r="F518" s="36"/>
      <c r="G518" s="36"/>
    </row>
    <row r="519" spans="1:7" ht="20.100000000000001" hidden="1" customHeight="1" x14ac:dyDescent="0.25">
      <c r="A519" s="31"/>
      <c r="B519" s="31"/>
      <c r="C519" s="32"/>
      <c r="D519" s="32"/>
      <c r="E519" s="36"/>
      <c r="F519" s="36"/>
      <c r="G519" s="36"/>
    </row>
    <row r="520" spans="1:7" hidden="1" x14ac:dyDescent="0.25">
      <c r="A520" s="31"/>
      <c r="B520" s="31"/>
      <c r="C520" s="32"/>
      <c r="D520" s="32"/>
      <c r="E520" s="36"/>
      <c r="F520" s="36"/>
      <c r="G520" s="36"/>
    </row>
    <row r="521" spans="1:7" hidden="1" x14ac:dyDescent="0.25">
      <c r="A521" s="31"/>
      <c r="B521" s="31"/>
      <c r="C521" s="32"/>
      <c r="D521" s="32"/>
      <c r="E521" s="36"/>
      <c r="F521" s="36"/>
      <c r="G521" s="36"/>
    </row>
    <row r="522" spans="1:7" ht="15.75" x14ac:dyDescent="0.25">
      <c r="A522" s="96">
        <v>61</v>
      </c>
      <c r="B522" s="97" t="s">
        <v>197</v>
      </c>
      <c r="C522" s="98">
        <f>C523</f>
        <v>5791.8000000000011</v>
      </c>
      <c r="D522" s="99">
        <v>0</v>
      </c>
      <c r="E522" s="100">
        <v>0</v>
      </c>
      <c r="F522" s="100">
        <v>0</v>
      </c>
      <c r="G522" s="100">
        <v>0</v>
      </c>
    </row>
    <row r="523" spans="1:7" x14ac:dyDescent="0.25">
      <c r="A523" s="101"/>
      <c r="B523" s="101"/>
      <c r="C523" s="102">
        <f>C524</f>
        <v>5791.8000000000011</v>
      </c>
      <c r="D523" s="103">
        <v>0</v>
      </c>
      <c r="E523" s="104">
        <v>0</v>
      </c>
      <c r="F523" s="104">
        <v>0</v>
      </c>
      <c r="G523" s="104">
        <v>0</v>
      </c>
    </row>
    <row r="524" spans="1:7" x14ac:dyDescent="0.25">
      <c r="A524" s="105" t="s">
        <v>208</v>
      </c>
      <c r="B524" s="105" t="s">
        <v>234</v>
      </c>
      <c r="C524" s="106">
        <f>C525</f>
        <v>5791.8000000000011</v>
      </c>
      <c r="D524" s="106">
        <v>0</v>
      </c>
      <c r="E524" s="107">
        <v>0</v>
      </c>
      <c r="F524" s="107">
        <v>0</v>
      </c>
      <c r="G524" s="107">
        <v>0</v>
      </c>
    </row>
    <row r="525" spans="1:7" x14ac:dyDescent="0.25">
      <c r="A525" s="108">
        <v>3</v>
      </c>
      <c r="B525" s="108" t="s">
        <v>235</v>
      </c>
      <c r="C525" s="93">
        <f>C526</f>
        <v>5791.8000000000011</v>
      </c>
      <c r="D525" s="93">
        <v>0</v>
      </c>
      <c r="E525" s="94">
        <v>0</v>
      </c>
      <c r="F525" s="94">
        <v>0</v>
      </c>
      <c r="G525" s="94">
        <v>0</v>
      </c>
    </row>
    <row r="526" spans="1:7" x14ac:dyDescent="0.25">
      <c r="A526" s="109">
        <v>32</v>
      </c>
      <c r="B526" s="109" t="s">
        <v>226</v>
      </c>
      <c r="C526" s="110">
        <f>C527+C528+C529</f>
        <v>5791.8000000000011</v>
      </c>
      <c r="D526" s="110">
        <v>0</v>
      </c>
      <c r="E526" s="111">
        <v>0</v>
      </c>
      <c r="F526" s="111">
        <v>0</v>
      </c>
      <c r="G526" s="111">
        <v>0</v>
      </c>
    </row>
    <row r="527" spans="1:7" x14ac:dyDescent="0.25">
      <c r="A527" s="61">
        <v>3211</v>
      </c>
      <c r="B527" s="61" t="s">
        <v>227</v>
      </c>
      <c r="C527" s="27">
        <v>5155.8100000000004</v>
      </c>
      <c r="D527" s="27">
        <v>0</v>
      </c>
      <c r="E527" s="62">
        <v>0</v>
      </c>
      <c r="F527" s="70">
        <v>0</v>
      </c>
      <c r="G527" s="70">
        <v>0</v>
      </c>
    </row>
    <row r="528" spans="1:7" x14ac:dyDescent="0.25">
      <c r="A528" s="61">
        <v>3214</v>
      </c>
      <c r="B528" s="61" t="s">
        <v>236</v>
      </c>
      <c r="C528" s="27">
        <v>69.680000000000007</v>
      </c>
      <c r="D528" s="27">
        <v>0</v>
      </c>
      <c r="E528" s="62">
        <v>0</v>
      </c>
      <c r="F528" s="70">
        <v>0</v>
      </c>
      <c r="G528" s="70">
        <v>0</v>
      </c>
    </row>
    <row r="529" spans="1:7" x14ac:dyDescent="0.25">
      <c r="A529" s="61">
        <v>3294</v>
      </c>
      <c r="B529" s="61" t="s">
        <v>237</v>
      </c>
      <c r="C529" s="27">
        <v>566.30999999999995</v>
      </c>
      <c r="D529" s="27">
        <v>0</v>
      </c>
      <c r="E529" s="62">
        <v>0</v>
      </c>
      <c r="F529" s="70">
        <v>0</v>
      </c>
      <c r="G529" s="70">
        <v>0</v>
      </c>
    </row>
    <row r="530" spans="1:7" ht="27.75" customHeight="1" x14ac:dyDescent="0.25">
      <c r="A530" s="72" t="s">
        <v>183</v>
      </c>
      <c r="B530" s="72"/>
      <c r="C530" s="73">
        <f>C124</f>
        <v>1013048.8099999999</v>
      </c>
      <c r="D530" s="73">
        <f>SUBTOTAL(9,D138:D521)</f>
        <v>2094363</v>
      </c>
      <c r="E530" s="73">
        <f>E128+E255+E303+E469</f>
        <v>2074806.46</v>
      </c>
      <c r="F530" s="73">
        <f>F122</f>
        <v>2082048</v>
      </c>
      <c r="G530" s="73">
        <f>G122</f>
        <v>2103948.88</v>
      </c>
    </row>
    <row r="531" spans="1:7" x14ac:dyDescent="0.25">
      <c r="A531" s="31"/>
      <c r="B531" s="31"/>
      <c r="C531" s="31"/>
      <c r="D531" s="31"/>
      <c r="E531" s="31"/>
      <c r="F531" s="31"/>
      <c r="G531" s="31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1765-E062-4962-8AE4-DD4AFE643BE1}">
  <sheetPr>
    <pageSetUpPr fitToPage="1"/>
  </sheetPr>
  <dimension ref="A1:E36"/>
  <sheetViews>
    <sheetView workbookViewId="0">
      <selection activeCell="E37" sqref="E37"/>
    </sheetView>
  </sheetViews>
  <sheetFormatPr defaultRowHeight="15" x14ac:dyDescent="0.25"/>
  <cols>
    <col min="1" max="1" width="20.5703125" style="139" customWidth="1"/>
    <col min="2" max="2" width="20.85546875" style="139" customWidth="1"/>
    <col min="3" max="3" width="19.42578125" style="139" customWidth="1"/>
    <col min="4" max="4" width="16.7109375" style="139" customWidth="1"/>
    <col min="5" max="5" width="15.5703125" style="139" customWidth="1"/>
    <col min="6" max="16384" width="9.140625" style="139"/>
  </cols>
  <sheetData>
    <row r="1" spans="1:5" x14ac:dyDescent="0.25">
      <c r="A1" s="191" t="s">
        <v>263</v>
      </c>
      <c r="B1" s="191"/>
      <c r="C1" s="191"/>
      <c r="D1" s="191"/>
      <c r="E1" s="191"/>
    </row>
    <row r="2" spans="1:5" ht="15.75" x14ac:dyDescent="0.25">
      <c r="A2" s="140"/>
      <c r="B2" s="140"/>
      <c r="C2" s="141"/>
      <c r="D2" s="140"/>
      <c r="E2" s="140"/>
    </row>
    <row r="3" spans="1:5" ht="31.5" x14ac:dyDescent="0.25">
      <c r="A3" s="142" t="s">
        <v>264</v>
      </c>
      <c r="B3" s="143" t="s">
        <v>265</v>
      </c>
      <c r="C3" s="142" t="s">
        <v>244</v>
      </c>
      <c r="D3" s="142" t="s">
        <v>280</v>
      </c>
      <c r="E3" s="142" t="s">
        <v>7</v>
      </c>
    </row>
    <row r="4" spans="1:5" ht="21" x14ac:dyDescent="0.25">
      <c r="A4" s="144">
        <v>1</v>
      </c>
      <c r="B4" s="145" t="s">
        <v>266</v>
      </c>
      <c r="C4" s="146"/>
      <c r="D4" s="147"/>
      <c r="E4" s="148"/>
    </row>
    <row r="5" spans="1:5" ht="15.75" x14ac:dyDescent="0.25">
      <c r="A5" s="149"/>
      <c r="B5" s="150" t="s">
        <v>267</v>
      </c>
      <c r="C5" s="151">
        <v>0</v>
      </c>
      <c r="D5" s="152">
        <v>0</v>
      </c>
      <c r="E5" s="152">
        <v>0</v>
      </c>
    </row>
    <row r="6" spans="1:5" ht="15.75" x14ac:dyDescent="0.25">
      <c r="A6" s="153"/>
      <c r="B6" s="153" t="s">
        <v>250</v>
      </c>
      <c r="C6" s="154">
        <v>1604620</v>
      </c>
      <c r="D6" s="155">
        <v>1668438</v>
      </c>
      <c r="E6" s="155">
        <v>1678338.88</v>
      </c>
    </row>
    <row r="7" spans="1:5" ht="15.75" x14ac:dyDescent="0.25">
      <c r="A7" s="153"/>
      <c r="B7" s="153" t="s">
        <v>268</v>
      </c>
      <c r="C7" s="154">
        <v>1604620</v>
      </c>
      <c r="D7" s="155">
        <v>1668438</v>
      </c>
      <c r="E7" s="155">
        <v>1678339</v>
      </c>
    </row>
    <row r="8" spans="1:5" ht="15.75" x14ac:dyDescent="0.25">
      <c r="A8" s="192" t="s">
        <v>269</v>
      </c>
      <c r="B8" s="192"/>
      <c r="C8" s="156">
        <f>C5+C6-C7</f>
        <v>0</v>
      </c>
      <c r="D8" s="157">
        <f>D5+D6-D7</f>
        <v>0</v>
      </c>
      <c r="E8" s="157">
        <v>0</v>
      </c>
    </row>
    <row r="9" spans="1:5" ht="15.75" x14ac:dyDescent="0.25">
      <c r="A9" s="149" t="s">
        <v>60</v>
      </c>
      <c r="B9" s="158" t="s">
        <v>270</v>
      </c>
      <c r="C9" s="159"/>
      <c r="D9" s="160"/>
      <c r="E9" s="160"/>
    </row>
    <row r="10" spans="1:5" ht="15.75" x14ac:dyDescent="0.25">
      <c r="A10" s="149"/>
      <c r="B10" s="150" t="s">
        <v>267</v>
      </c>
      <c r="C10" s="159">
        <v>72413</v>
      </c>
      <c r="D10" s="160">
        <v>115413.26</v>
      </c>
      <c r="E10" s="160">
        <v>195413.26</v>
      </c>
    </row>
    <row r="11" spans="1:5" ht="15.75" x14ac:dyDescent="0.25">
      <c r="A11" s="153"/>
      <c r="B11" s="153" t="s">
        <v>250</v>
      </c>
      <c r="C11" s="154">
        <v>128000</v>
      </c>
      <c r="D11" s="155">
        <v>135000</v>
      </c>
      <c r="E11" s="155">
        <v>142000</v>
      </c>
    </row>
    <row r="12" spans="1:5" ht="15.75" x14ac:dyDescent="0.25">
      <c r="A12" s="153"/>
      <c r="B12" s="153" t="s">
        <v>268</v>
      </c>
      <c r="C12" s="154">
        <v>85000</v>
      </c>
      <c r="D12" s="155">
        <v>55000</v>
      </c>
      <c r="E12" s="155">
        <v>130000</v>
      </c>
    </row>
    <row r="13" spans="1:5" ht="15.75" x14ac:dyDescent="0.25">
      <c r="A13" s="192" t="s">
        <v>269</v>
      </c>
      <c r="B13" s="192"/>
      <c r="C13" s="161">
        <f>C10+C11-C12</f>
        <v>115413</v>
      </c>
      <c r="D13" s="157">
        <f>D10+D11-D12</f>
        <v>195413.26</v>
      </c>
      <c r="E13" s="157">
        <f>E10+E11-E12</f>
        <v>207413.26</v>
      </c>
    </row>
    <row r="14" spans="1:5" ht="15.75" x14ac:dyDescent="0.25">
      <c r="A14" s="149" t="s">
        <v>271</v>
      </c>
      <c r="B14" s="158" t="s">
        <v>272</v>
      </c>
      <c r="C14" s="162"/>
      <c r="D14" s="163"/>
      <c r="E14" s="163"/>
    </row>
    <row r="15" spans="1:5" ht="15.75" x14ac:dyDescent="0.25">
      <c r="A15" s="149"/>
      <c r="B15" s="150" t="s">
        <v>267</v>
      </c>
      <c r="C15" s="162">
        <v>17429</v>
      </c>
      <c r="D15" s="163">
        <v>28429.25</v>
      </c>
      <c r="E15" s="163">
        <v>46819.25</v>
      </c>
    </row>
    <row r="16" spans="1:5" ht="15.75" x14ac:dyDescent="0.25">
      <c r="A16" s="153"/>
      <c r="B16" s="153" t="s">
        <v>250</v>
      </c>
      <c r="C16" s="154">
        <v>372000</v>
      </c>
      <c r="D16" s="155">
        <v>377000</v>
      </c>
      <c r="E16" s="155">
        <v>382000</v>
      </c>
    </row>
    <row r="17" spans="1:5" ht="15.75" x14ac:dyDescent="0.25">
      <c r="A17" s="153"/>
      <c r="B17" s="153" t="s">
        <v>268</v>
      </c>
      <c r="C17" s="154">
        <v>361000</v>
      </c>
      <c r="D17" s="155">
        <v>358610</v>
      </c>
      <c r="E17" s="155">
        <v>295610</v>
      </c>
    </row>
    <row r="18" spans="1:5" ht="15.75" x14ac:dyDescent="0.25">
      <c r="A18" s="192" t="s">
        <v>269</v>
      </c>
      <c r="B18" s="192"/>
      <c r="C18" s="161">
        <f>C15+C16-C17</f>
        <v>28429</v>
      </c>
      <c r="D18" s="157">
        <f>D15+D16-D17</f>
        <v>46819.25</v>
      </c>
      <c r="E18" s="157">
        <f>E15+E16-E17</f>
        <v>133209.25</v>
      </c>
    </row>
    <row r="19" spans="1:5" ht="15.75" x14ac:dyDescent="0.25">
      <c r="A19" s="149" t="s">
        <v>273</v>
      </c>
      <c r="B19" s="158" t="s">
        <v>274</v>
      </c>
      <c r="C19" s="162"/>
      <c r="D19" s="163"/>
      <c r="E19" s="163"/>
    </row>
    <row r="20" spans="1:5" ht="15.75" x14ac:dyDescent="0.25">
      <c r="A20" s="149"/>
      <c r="B20" s="150" t="s">
        <v>267</v>
      </c>
      <c r="C20" s="162">
        <v>24187</v>
      </c>
      <c r="D20" s="163">
        <v>0</v>
      </c>
      <c r="E20" s="163">
        <v>0</v>
      </c>
    </row>
    <row r="21" spans="1:5" ht="15.75" x14ac:dyDescent="0.25">
      <c r="A21" s="153"/>
      <c r="B21" s="153" t="s">
        <v>250</v>
      </c>
      <c r="C21" s="154">
        <v>0</v>
      </c>
      <c r="D21" s="155">
        <v>0</v>
      </c>
      <c r="E21" s="155">
        <v>0</v>
      </c>
    </row>
    <row r="22" spans="1:5" ht="15.75" x14ac:dyDescent="0.25">
      <c r="A22" s="153"/>
      <c r="B22" s="153" t="s">
        <v>268</v>
      </c>
      <c r="C22" s="154">
        <v>24187</v>
      </c>
      <c r="D22" s="155">
        <v>0</v>
      </c>
      <c r="E22" s="155">
        <v>0</v>
      </c>
    </row>
    <row r="23" spans="1:5" ht="15.75" x14ac:dyDescent="0.25">
      <c r="A23" s="192" t="s">
        <v>269</v>
      </c>
      <c r="B23" s="192"/>
      <c r="C23" s="164">
        <v>0</v>
      </c>
      <c r="D23" s="165">
        <v>0</v>
      </c>
      <c r="E23" s="155">
        <v>0</v>
      </c>
    </row>
    <row r="24" spans="1:5" ht="15.75" x14ac:dyDescent="0.25">
      <c r="A24" s="166">
        <v>6</v>
      </c>
      <c r="B24" s="167" t="s">
        <v>197</v>
      </c>
      <c r="C24" s="168"/>
      <c r="D24" s="169"/>
      <c r="E24" s="169"/>
    </row>
    <row r="25" spans="1:5" ht="15.75" x14ac:dyDescent="0.25">
      <c r="A25" s="169"/>
      <c r="B25" s="170" t="s">
        <v>275</v>
      </c>
      <c r="C25" s="168">
        <v>3505</v>
      </c>
      <c r="D25" s="169">
        <v>3505</v>
      </c>
      <c r="E25" s="169">
        <v>3505</v>
      </c>
    </row>
    <row r="26" spans="1:5" ht="15.75" x14ac:dyDescent="0.25">
      <c r="A26" s="169"/>
      <c r="B26" s="169" t="s">
        <v>250</v>
      </c>
      <c r="C26" s="168">
        <v>0</v>
      </c>
      <c r="D26" s="169"/>
      <c r="E26" s="169">
        <v>0</v>
      </c>
    </row>
    <row r="27" spans="1:5" ht="15.75" x14ac:dyDescent="0.25">
      <c r="A27" s="169"/>
      <c r="B27" s="169" t="s">
        <v>268</v>
      </c>
      <c r="C27" s="168">
        <v>0</v>
      </c>
      <c r="D27" s="169"/>
      <c r="E27" s="169">
        <v>0</v>
      </c>
    </row>
    <row r="28" spans="1:5" ht="15.75" x14ac:dyDescent="0.25">
      <c r="A28" s="169"/>
      <c r="B28" s="170" t="s">
        <v>269</v>
      </c>
      <c r="C28" s="171">
        <v>3505</v>
      </c>
      <c r="D28" s="172">
        <v>3505</v>
      </c>
      <c r="E28" s="172">
        <f>E25+E26-E27</f>
        <v>3505</v>
      </c>
    </row>
    <row r="29" spans="1:5" ht="15.75" x14ac:dyDescent="0.25">
      <c r="A29" s="173">
        <v>7</v>
      </c>
      <c r="B29" s="173"/>
      <c r="C29" s="164"/>
      <c r="D29" s="165"/>
      <c r="E29" s="165"/>
    </row>
    <row r="30" spans="1:5" ht="15.75" x14ac:dyDescent="0.25">
      <c r="A30" s="173"/>
      <c r="B30" s="173" t="s">
        <v>267</v>
      </c>
      <c r="C30" s="164">
        <v>13245</v>
      </c>
      <c r="D30" s="165">
        <v>13244.85</v>
      </c>
      <c r="E30" s="165">
        <v>13244.85</v>
      </c>
    </row>
    <row r="31" spans="1:5" ht="15.75" x14ac:dyDescent="0.25">
      <c r="A31" s="173"/>
      <c r="B31" s="173" t="s">
        <v>269</v>
      </c>
      <c r="C31" s="164">
        <v>13245</v>
      </c>
      <c r="D31" s="165">
        <v>13245</v>
      </c>
      <c r="E31" s="165">
        <v>13245</v>
      </c>
    </row>
    <row r="32" spans="1:5" ht="15.75" x14ac:dyDescent="0.25">
      <c r="A32" s="188" t="s">
        <v>276</v>
      </c>
      <c r="B32" s="188"/>
      <c r="C32" s="164">
        <f>C6+C11+C16</f>
        <v>2104620</v>
      </c>
      <c r="D32" s="165">
        <f>D6+D11+D16+D21+D26</f>
        <v>2180438</v>
      </c>
      <c r="E32" s="165">
        <f>E6+E11+E16</f>
        <v>2202338.88</v>
      </c>
    </row>
    <row r="33" spans="1:5" ht="15.75" x14ac:dyDescent="0.25">
      <c r="A33" s="188" t="s">
        <v>277</v>
      </c>
      <c r="B33" s="188"/>
      <c r="C33" s="164">
        <f>C7+C12+C17+C22</f>
        <v>2074807</v>
      </c>
      <c r="D33" s="165">
        <f>D7+D12+D17+D22+D27</f>
        <v>2082048</v>
      </c>
      <c r="E33" s="165">
        <f>E7+E12+E17</f>
        <v>2103949</v>
      </c>
    </row>
    <row r="34" spans="1:5" ht="15.75" x14ac:dyDescent="0.25">
      <c r="A34" s="188"/>
      <c r="B34" s="188"/>
      <c r="C34" s="164"/>
      <c r="D34" s="165"/>
      <c r="E34" s="165"/>
    </row>
    <row r="35" spans="1:5" ht="15.75" x14ac:dyDescent="0.25">
      <c r="A35" s="188" t="s">
        <v>278</v>
      </c>
      <c r="B35" s="188"/>
      <c r="C35" s="161">
        <f>C5+C10+C15+C20+C25+C30</f>
        <v>130779</v>
      </c>
      <c r="D35" s="157">
        <f>D5+D10+D15+D20+D25+D30</f>
        <v>160592.36000000002</v>
      </c>
      <c r="E35" s="157">
        <f>E10+E15+E25+E30</f>
        <v>258982.36000000002</v>
      </c>
    </row>
    <row r="36" spans="1:5" ht="15.75" x14ac:dyDescent="0.25">
      <c r="A36" s="189" t="s">
        <v>279</v>
      </c>
      <c r="B36" s="190"/>
      <c r="C36" s="161">
        <f>C13+C18+C23+C28+C31</f>
        <v>160592</v>
      </c>
      <c r="D36" s="157">
        <f>D8+D13+D18+D23+D28+D31</f>
        <v>258982.51</v>
      </c>
      <c r="E36" s="157">
        <f>E13+E18+E28+E31</f>
        <v>357372.51</v>
      </c>
    </row>
  </sheetData>
  <mergeCells count="10">
    <mergeCell ref="A33:B33"/>
    <mergeCell ref="A34:B34"/>
    <mergeCell ref="A35:B35"/>
    <mergeCell ref="A36:B36"/>
    <mergeCell ref="A1:E1"/>
    <mergeCell ref="A8:B8"/>
    <mergeCell ref="A13:B13"/>
    <mergeCell ref="A18:B18"/>
    <mergeCell ref="A23:B23"/>
    <mergeCell ref="A32:B32"/>
  </mergeCells>
  <pageMargins left="0.7" right="0.7" top="0.75" bottom="0.75" header="0.3" footer="0.3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CF98-3BBC-4DDA-AB2D-14EA5F24F73B}">
  <dimension ref="A1"/>
  <sheetViews>
    <sheetView workbookViewId="0">
      <selection activeCell="Q23" sqref="Q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64</vt:i4>
      </vt:variant>
    </vt:vector>
  </HeadingPairs>
  <TitlesOfParts>
    <vt:vector size="71" baseType="lpstr">
      <vt:lpstr>Sažetak</vt:lpstr>
      <vt:lpstr>ekonomska</vt:lpstr>
      <vt:lpstr>Izvori</vt:lpstr>
      <vt:lpstr>funkcijska</vt:lpstr>
      <vt:lpstr>posebni dio</vt:lpstr>
      <vt:lpstr>Ukupno</vt:lpstr>
      <vt:lpstr>List1</vt:lpstr>
      <vt:lpstr>Izvori!__CDS_P1_G1__</vt:lpstr>
      <vt:lpstr>'posebni dio'!__CDS_P1_G1__</vt:lpstr>
      <vt:lpstr>__CDS_P1_G1__</vt:lpstr>
      <vt:lpstr>Izvori!__CDS_P1_G2__</vt:lpstr>
      <vt:lpstr>'posebni dio'!__CDS_P1_G2__</vt:lpstr>
      <vt:lpstr>__CDS_P1_G2__</vt:lpstr>
      <vt:lpstr>Izvori!__CDS_P1_G3__</vt:lpstr>
      <vt:lpstr>'posebni dio'!__CDS_P1_G3__</vt:lpstr>
      <vt:lpstr>__CDS_P1_G3__</vt:lpstr>
      <vt:lpstr>Izvori!__CDS_P1_G4__</vt:lpstr>
      <vt:lpstr>'posebni dio'!__CDS_P1_G4__</vt:lpstr>
      <vt:lpstr>__CDS_P1_G4__</vt:lpstr>
      <vt:lpstr>Izvori!__CDS_P1_G5__</vt:lpstr>
      <vt:lpstr>'posebni dio'!__CDS_P1_G5__</vt:lpstr>
      <vt:lpstr>__CDS_P1_G5__</vt:lpstr>
      <vt:lpstr>Izvori!__CDS_P1_G6__</vt:lpstr>
      <vt:lpstr>'posebni dio'!__CDS_P1_G6__</vt:lpstr>
      <vt:lpstr>__CDS_P1_G6__</vt:lpstr>
      <vt:lpstr>funkcijska!__CDSG1__</vt:lpstr>
      <vt:lpstr>Izvori!__CDSG1__</vt:lpstr>
      <vt:lpstr>'posebni dio'!__CDSG1__</vt:lpstr>
      <vt:lpstr>__CDSG1__</vt:lpstr>
      <vt:lpstr>funkcijska!__CDSG2__</vt:lpstr>
      <vt:lpstr>Izvori!__CDSG2__</vt:lpstr>
      <vt:lpstr>'posebni dio'!__CDSG2__</vt:lpstr>
      <vt:lpstr>__CDSG2__</vt:lpstr>
      <vt:lpstr>funkcijska!__CDSG3__</vt:lpstr>
      <vt:lpstr>Izvori!__CDSG3__</vt:lpstr>
      <vt:lpstr>'posebni dio'!__CDSG3__</vt:lpstr>
      <vt:lpstr>__CDSG3__</vt:lpstr>
      <vt:lpstr>funkcijska!__CDSG4__</vt:lpstr>
      <vt:lpstr>Izvori!__CDSG4__</vt:lpstr>
      <vt:lpstr>'posebni dio'!__CDSG4__</vt:lpstr>
      <vt:lpstr>__CDSG4__</vt:lpstr>
      <vt:lpstr>funkcijska!__CDSG5__</vt:lpstr>
      <vt:lpstr>Izvori!__CDSG5__</vt:lpstr>
      <vt:lpstr>'posebni dio'!__CDSG5__</vt:lpstr>
      <vt:lpstr>__CDSG5__</vt:lpstr>
      <vt:lpstr>funkcijska!__CDSG6__</vt:lpstr>
      <vt:lpstr>Izvori!__CDSG6__</vt:lpstr>
      <vt:lpstr>'posebni dio'!__CDSG6__</vt:lpstr>
      <vt:lpstr>__CDSG6__</vt:lpstr>
      <vt:lpstr>funkcijska!__CDSG7__</vt:lpstr>
      <vt:lpstr>Izvori!__CDSG7__</vt:lpstr>
      <vt:lpstr>'posebni dio'!__CDSG7__</vt:lpstr>
      <vt:lpstr>__CDSG7__</vt:lpstr>
      <vt:lpstr>funkcijska!__CDSG8__</vt:lpstr>
      <vt:lpstr>Izvori!__CDSG8__</vt:lpstr>
      <vt:lpstr>'posebni dio'!__CDSG8__</vt:lpstr>
      <vt:lpstr>__CDSG8__</vt:lpstr>
      <vt:lpstr>funkcijska!__CDSG9__</vt:lpstr>
      <vt:lpstr>Izvori!__CDSG9__</vt:lpstr>
      <vt:lpstr>'posebni dio'!__CDSG9__</vt:lpstr>
      <vt:lpstr>__CDSG9__</vt:lpstr>
      <vt:lpstr>funkcijska!__CDSNaslov__</vt:lpstr>
      <vt:lpstr>Izvori!__CDSNaslov__</vt:lpstr>
      <vt:lpstr>'posebni dio'!__CDSNaslov__</vt:lpstr>
      <vt:lpstr>__CDSNaslov__</vt:lpstr>
      <vt:lpstr>funkcijska!__Main__</vt:lpstr>
      <vt:lpstr>Izvori!__Main__</vt:lpstr>
      <vt:lpstr>'posebni dio'!__Main__</vt:lpstr>
      <vt:lpstr>__Main__</vt:lpstr>
      <vt:lpstr>Sažetak!__S0A_Master_DS__X</vt:lpstr>
      <vt:lpstr>Sažetak!__S0A_Naslov_DS__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Ferčec</dc:creator>
  <cp:lastModifiedBy>Tanja Ferčec</cp:lastModifiedBy>
  <cp:lastPrinted>2024-11-08T11:13:45Z</cp:lastPrinted>
  <dcterms:created xsi:type="dcterms:W3CDTF">2024-11-08T08:30:21Z</dcterms:created>
  <dcterms:modified xsi:type="dcterms:W3CDTF">2024-11-08T11:13:48Z</dcterms:modified>
</cp:coreProperties>
</file>