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MINISTARSTVO PROGRAMI 2026\ZA MINISTARSTVO\"/>
    </mc:Choice>
  </mc:AlternateContent>
  <bookViews>
    <workbookView xWindow="-105" yWindow="-105" windowWidth="23250" windowHeight="12570" tabRatio="822" activeTab="1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62913"/>
</workbook>
</file>

<file path=xl/calcChain.xml><?xml version="1.0" encoding="utf-8"?>
<calcChain xmlns="http://schemas.openxmlformats.org/spreadsheetml/2006/main">
  <c r="G3" i="3" l="1"/>
  <c r="I3" i="11" s="1"/>
  <c r="H3" i="3" l="1"/>
  <c r="F38" i="7"/>
  <c r="D16" i="7"/>
  <c r="D19" i="7" l="1"/>
  <c r="I3" i="8" l="1"/>
  <c r="I18" i="11" l="1"/>
  <c r="B18" i="11"/>
  <c r="I17" i="11"/>
  <c r="B17" i="11"/>
  <c r="I16" i="11"/>
  <c r="B16" i="11"/>
  <c r="I15" i="11"/>
  <c r="B15" i="11"/>
  <c r="I29" i="8"/>
  <c r="B29" i="8"/>
  <c r="I28" i="8"/>
  <c r="B28" i="8"/>
  <c r="I14" i="11" l="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I17" i="8"/>
  <c r="I18" i="8"/>
  <c r="I19" i="8"/>
  <c r="I20" i="8"/>
  <c r="I21" i="8"/>
  <c r="I22" i="8"/>
  <c r="I23" i="8"/>
  <c r="I24" i="8"/>
  <c r="I25" i="8"/>
  <c r="I26" i="8"/>
  <c r="I27" i="8"/>
  <c r="I12" i="8"/>
  <c r="I13" i="8"/>
  <c r="I14" i="8"/>
  <c r="I15" i="8"/>
  <c r="I16" i="8"/>
  <c r="I5" i="8"/>
  <c r="I6" i="8"/>
  <c r="I7" i="8"/>
  <c r="I8" i="8"/>
  <c r="I9" i="8"/>
  <c r="I10" i="8"/>
  <c r="I11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<sst xmlns="http://schemas.openxmlformats.org/spreadsheetml/2006/main" count="1114" uniqueCount="565">
  <si>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</si>
  <si>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</si>
  <si>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</si>
  <si>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</si>
  <si>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</si>
  <si>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</si>
  <si>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</si>
  <si>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</si>
  <si>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</si>
  <si>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</si>
  <si>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</si>
  <si>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</si>
  <si>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</si>
  <si>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</si>
  <si>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</si>
  <si>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</si>
  <si>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</si>
  <si>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</si>
  <si>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</si>
  <si>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</si>
  <si>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</si>
  <si>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</si>
  <si>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</si>
  <si>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</si>
  <si>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</si>
  <si>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</si>
  <si>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</si>
  <si>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</si>
  <si>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</si>
  <si>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</si>
  <si>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</si>
  <si>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</si>
  <si>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</si>
  <si>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</si>
  <si>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</si>
  <si>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</si>
  <si>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</si>
  <si>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</si>
  <si>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</si>
  <si>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</si>
  <si>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</si>
  <si>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</si>
  <si>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</si>
  <si>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</si>
  <si>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</si>
  <si>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</si>
  <si>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</si>
  <si>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</si>
  <si>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</si>
  <si>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</si>
  <si>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</si>
  <si>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</si>
  <si>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</si>
  <si>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</si>
  <si>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</si>
  <si>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</si>
  <si>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</si>
  <si>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</si>
  <si>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</si>
  <si>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</si>
  <si>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</si>
  <si>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</si>
  <si>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</si>
  <si>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</si>
  <si>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</si>
  <si>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</si>
  <si>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</si>
  <si>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</si>
  <si>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</si>
  <si>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</si>
  <si>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</si>
  <si>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</si>
  <si>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</si>
  <si>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</si>
  <si>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</si>
  <si>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</si>
  <si>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</si>
  <si>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</si>
  <si>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</si>
  <si>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</si>
  <si>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</si>
  <si>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</si>
  <si>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</si>
  <si>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</si>
  <si>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</si>
  <si>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</si>
  <si>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</si>
  <si>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</si>
  <si>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</si>
  <si>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</si>
  <si>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</si>
  <si>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</si>
  <si>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</si>
  <si>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</si>
  <si>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</si>
  <si>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</si>
  <si>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</si>
  <si>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</si>
  <si>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</si>
  <si>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</si>
  <si>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</si>
  <si>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</si>
  <si>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</si>
  <si>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</si>
  <si>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</si>
  <si>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</si>
  <si>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</si>
  <si>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</si>
  <si>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</si>
  <si>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</si>
  <si>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</si>
  <si>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</si>
  <si>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</si>
  <si>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</si>
  <si>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</si>
  <si>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</si>
  <si>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</si>
  <si>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</si>
  <si>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</si>
  <si>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</si>
  <si>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</si>
  <si>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</si>
  <si>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</si>
  <si>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</si>
  <si>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</si>
  <si>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</si>
  <si>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</si>
  <si>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</si>
  <si>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</si>
  <si>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</si>
  <si>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</si>
  <si>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</si>
  <si>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</si>
  <si>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</si>
  <si>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</si>
  <si>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</si>
  <si>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</si>
  <si>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</si>
  <si>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</si>
  <si>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</si>
  <si>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</si>
  <si>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</si>
  <si>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</si>
  <si>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</si>
  <si>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</si>
  <si>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</si>
  <si>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</si>
  <si>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</si>
  <si>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</si>
  <si>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</si>
  <si>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</si>
  <si>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</si>
  <si>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</si>
  <si>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</si>
  <si>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</si>
  <si>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</si>
  <si>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</si>
  <si>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</si>
  <si>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</si>
  <si>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</si>
  <si>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</si>
  <si>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</si>
  <si>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</si>
  <si>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</si>
  <si>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</si>
  <si>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</si>
  <si>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</si>
  <si>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</si>
  <si>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</si>
  <si>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</si>
  <si>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</si>
  <si>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</si>
  <si>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</si>
  <si>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</si>
  <si>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</si>
  <si>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</si>
  <si>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</si>
  <si>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</si>
  <si>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</si>
  <si>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</si>
  <si>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</si>
  <si>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</si>
  <si>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</si>
  <si>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</si>
  <si>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</si>
  <si>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</si>
  <si>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</si>
  <si>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</si>
  <si>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</si>
  <si>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</si>
  <si>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</si>
  <si>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</si>
  <si>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</si>
  <si>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</si>
  <si>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</si>
  <si>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</si>
  <si>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</si>
  <si>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</si>
  <si>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</si>
  <si>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</si>
  <si>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</si>
  <si>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</si>
  <si>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</si>
  <si>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</si>
  <si>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</si>
  <si>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</si>
  <si>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</si>
  <si>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</si>
  <si>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</si>
  <si>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</si>
  <si>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</si>
  <si>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</si>
  <si>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</si>
  <si>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</si>
  <si>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</si>
  <si>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</si>
  <si>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</si>
  <si>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</si>
  <si>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</si>
  <si>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</si>
  <si>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</si>
  <si>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</si>
  <si>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</si>
  <si>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</si>
  <si>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</si>
  <si>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</si>
  <si>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</si>
  <si>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</si>
  <si>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</si>
  <si>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</si>
  <si>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</si>
  <si>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</si>
  <si>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</si>
  <si>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</si>
  <si>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</si>
  <si>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</si>
  <si>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</si>
  <si>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</si>
  <si>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</si>
  <si>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</si>
  <si>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</si>
  <si>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</si>
  <si>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</si>
  <si>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</si>
  <si>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</si>
  <si>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</si>
  <si>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</si>
  <si>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</si>
  <si>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</si>
  <si>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</si>
  <si>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</si>
  <si>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</si>
  <si>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</si>
  <si>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</si>
  <si>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</si>
  <si>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</si>
  <si>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</si>
  <si>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</si>
  <si>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</si>
  <si>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</si>
  <si>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</si>
  <si>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</si>
  <si>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</si>
  <si>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</si>
  <si>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</si>
  <si>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</si>
  <si>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</si>
  <si>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</si>
  <si>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</si>
  <si>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</si>
  <si>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</si>
  <si>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</si>
  <si>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</si>
  <si>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</si>
  <si>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</si>
  <si>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</si>
  <si>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</si>
  <si>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</si>
  <si>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</si>
  <si>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</si>
  <si>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</si>
  <si>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</si>
  <si>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</si>
  <si>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</si>
  <si>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</si>
  <si>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</si>
  <si>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</si>
  <si>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</si>
  <si>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</si>
  <si>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</si>
  <si>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</si>
  <si>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</si>
  <si>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</si>
  <si>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</si>
  <si>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</si>
  <si>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</si>
  <si>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</si>
  <si>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</si>
  <si>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</si>
  <si>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</si>
  <si>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</si>
  <si>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</si>
  <si>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</si>
  <si>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</si>
  <si>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</si>
  <si>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</si>
  <si>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</si>
  <si>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</si>
  <si>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</si>
  <si>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</si>
  <si>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</si>
  <si>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</si>
  <si>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</si>
  <si>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</si>
  <si>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</si>
  <si>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</si>
  <si>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</si>
  <si>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</si>
  <si>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</si>
  <si>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</si>
  <si>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</si>
  <si>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</si>
  <si>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</si>
  <si>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</si>
  <si>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</si>
  <si>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</si>
  <si>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</si>
  <si>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</si>
  <si>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</si>
  <si>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</si>
  <si>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</si>
  <si>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</si>
  <si>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</si>
  <si>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</si>
  <si>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</si>
  <si>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</si>
  <si>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</si>
  <si>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</si>
  <si>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</si>
  <si>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</si>
  <si>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</si>
  <si>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</si>
  <si>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</si>
  <si>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</si>
  <si>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</si>
  <si>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</si>
  <si>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</si>
  <si>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</si>
  <si>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</si>
  <si>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</si>
  <si>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</si>
  <si>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</si>
  <si>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</si>
  <si>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</si>
  <si>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</si>
  <si>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</si>
  <si>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</si>
  <si>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</si>
  <si>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</si>
  <si>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</si>
  <si>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</si>
  <si>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</si>
  <si>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</si>
  <si>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</si>
  <si>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</si>
  <si>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</si>
  <si>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</si>
  <si>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</si>
  <si>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</si>
  <si>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</si>
  <si>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</si>
  <si>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</si>
  <si>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</si>
  <si>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</si>
  <si>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</si>
  <si>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</si>
  <si>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</si>
  <si>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</si>
  <si>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</si>
  <si>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</si>
  <si>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</si>
  <si>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</si>
  <si>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</si>
  <si>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</si>
  <si>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</si>
  <si>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</si>
  <si>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</si>
  <si>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</si>
  <si>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</si>
  <si>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</si>
  <si>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</si>
  <si>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</si>
  <si>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</si>
  <si>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</si>
  <si>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</si>
  <si>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</si>
  <si>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</si>
  <si>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</si>
  <si>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</si>
  <si>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</si>
  <si>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</si>
  <si>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</si>
  <si>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</si>
  <si>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</si>
  <si>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</si>
  <si>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</si>
  <si>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</si>
  <si>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</si>
  <si>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</si>
  <si>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</si>
  <si>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</si>
  <si>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</si>
  <si>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</si>
  <si>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</si>
  <si>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</si>
  <si>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</si>
  <si>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</si>
  <si>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</si>
  <si>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</si>
  <si>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</si>
  <si>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</si>
  <si>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</si>
  <si>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</si>
  <si>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</si>
  <si>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</si>
  <si>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</si>
  <si>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</si>
  <si>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</si>
  <si>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</si>
  <si>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</si>
  <si>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</si>
  <si>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</si>
  <si>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</si>
  <si>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</si>
  <si>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</si>
  <si>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</si>
  <si>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</si>
  <si>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</si>
  <si>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</si>
  <si>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</si>
  <si>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</si>
  <si>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</si>
  <si>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</si>
  <si>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</si>
  <si>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</si>
  <si>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</si>
  <si>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</si>
  <si>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</si>
  <si>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</si>
  <si>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</si>
  <si>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</si>
  <si>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</si>
  <si>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</si>
  <si>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</si>
  <si>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</si>
  <si>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</si>
  <si>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</si>
  <si>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</si>
  <si>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</si>
  <si>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</si>
  <si>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</si>
  <si>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</si>
  <si>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</si>
  <si>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</si>
  <si>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</si>
  <si>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</si>
  <si>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</si>
  <si>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</si>
  <si>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</si>
  <si>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</si>
  <si>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</si>
  <si>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</si>
  <si>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</si>
  <si>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</si>
  <si>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</si>
  <si>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</si>
  <si>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</si>
  <si>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</si>
  <si>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</si>
  <si>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</si>
  <si>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</si>
  <si>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</si>
  <si>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</si>
  <si>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</si>
  <si>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</si>
  <si>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</si>
  <si>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</si>
  <si>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</si>
  <si>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</si>
  <si>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</si>
  <si>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</si>
  <si>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</si>
  <si>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</si>
  <si>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</si>
  <si>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</si>
  <si>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</si>
  <si>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</si>
  <si>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</si>
  <si>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</si>
  <si>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</si>
  <si>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</si>
  <si>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</si>
  <si>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</si>
  <si>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</si>
  <si>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</si>
  <si>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</si>
  <si>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</si>
  <si>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</si>
  <si>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</si>
  <si>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</si>
  <si>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</si>
  <si>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</si>
  <si>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VRIJEME REALIZACIJE
(početak)</t>
  </si>
  <si>
    <t>VRIJEME REALIZACIJE
(kraj)</t>
  </si>
  <si>
    <t>TRAŽENI IZNOS</t>
  </si>
  <si>
    <t>dr.sc. Goranka Horjan</t>
  </si>
  <si>
    <t>goranka.horjan@gmail.com</t>
  </si>
  <si>
    <t>042796281 / 0992138157</t>
  </si>
  <si>
    <t>Edukativni programi</t>
  </si>
  <si>
    <t>Cjelogodišnji edukativni programi muzeja</t>
  </si>
  <si>
    <t>ZA 2026. GODINU</t>
  </si>
  <si>
    <t>Izložba "Pet stilskih soba"</t>
  </si>
  <si>
    <t>Jedna od dvije izložbe iz fundusa muzeja Dvor Trakošćan</t>
  </si>
  <si>
    <t>Jedna od dvije  izložbe iz fundusa muzeja Dvor Trakošćan</t>
  </si>
  <si>
    <t>Izložba "Zalogaji prošlih stoljeća"</t>
  </si>
  <si>
    <t>siječanj 2026.</t>
  </si>
  <si>
    <t>prosinac 2026.</t>
  </si>
  <si>
    <t>Katalog Zbirke slika i grafika</t>
  </si>
  <si>
    <t>svibanj 2026.</t>
  </si>
  <si>
    <t>Investicije i održavanje</t>
  </si>
  <si>
    <t>Knjiga - katalog o trakošćanskoj Zbirci slika i grafika</t>
  </si>
  <si>
    <t>Modernizacija informatičke infrastrukture</t>
  </si>
  <si>
    <t>Tablica: PLAN PROGRAMSKIH AKTIVNOSTI USTANOVA U NADLEŽNOSTI MINISTARSTVA KULTURE I MEDIJA ZA 2026. GODINU</t>
  </si>
  <si>
    <t>Izložba „Pet stilskih soba“ donosi priču o izloženoj muzejskoj  građi drugog kata dvorca, onoj koja je iz razdoblja prije obnove dvorca izvedenoj u drugoj polovici 19. st. Izložba će približiti posjetiteljima pet soba (barok, rokoko, klasicizam, bidermajer i neorenesansu) kako bi dobili ne samo općenita saznanja i obilježja o stilskim razdobljima već doživjeli svakodnevnicu plemstva prošlih vremena. Uz postojeću građu izloženi bi bili predmeti iz muzejske čuvaonice te oni posuđeni iz drugih muzeja.</t>
  </si>
  <si>
    <t>Edukativni programi namijenjeni su širokom spektru korisnika, s naglaskom na razvoj i diversifikaciju publike. Programi su inkluzivni, s mogućnošću prilagodbe sadržaja djeci i odraslima s posebnim potrebama te osobama starije životne dobi.  Planirano je i opremanje edukativnog prostora namijenjenog provedbi radionica, predavanja i stručnih edukacija u sklopu svog stalnog i povremenog programa. Kako bi prostor bio u potpunosti funkcionalan nužna je i nabava osnovne opreme.</t>
  </si>
  <si>
    <t xml:space="preserve">Izložba „Zalogaji prošlih stoljeća“ donosi prikaz prehrambenih navika, kulinarskih običaja i gastronomskog nasljeđa Dvora Trakošćan. Stoga će poseban naglasak biti na posuđu, tradiciji blagovanja i receptima iz kuharice iz fundusa Dvora Trakošćan koju je 1867. sastavio Jules Gouffé. Izložba bi se održala u sklopu stalnog postava, u prostorima nekadašnje dvorske kuhinje, uz popratne interpretacijske tekstove, prikazima originalnih kuhinjskih elemenata. </t>
  </si>
  <si>
    <t>Uređenje tamnice u stalnom postavu dvorca Trakošćan</t>
  </si>
  <si>
    <t>Uređenje stalnog postava</t>
  </si>
  <si>
    <t xml:space="preserve">Program obuhvaća konzervatorsko-preparatorske radove na građi usmjerene na očuvanje, obnovu i prezentaciju nepokretne i pokretne kulturne baštine u muzeju Dvora Trakošćan. Sastoji se od nekoliko međusobno povezanih segmenata:
1. Analiza, dokumentacija, planiranje i provođenje konzervatorsko-restauratorskih zahvata na kamenim arhitektonskim i dekorativnim elementima dvorca. 
2. Konzervacija i restauracija povijesnih okvira slika iz muzejskog fundusa, izrada nedostajućih stilskih okvira za pojedina umjetnička djela, kao i rekonstrukcija povijesnih interijera kroz izradu i postavljanje reprodukcija tapeta iz 19. stoljeća u blagovaonici i glazbenom salonu. 
3. Fumigacija drvenih muzejskih predmeta radi sprječavanja bioloških oštećenja uzrokovanih štetnicima poput Anobiidae, Bostrichidae i Scolytidae. 
</t>
  </si>
  <si>
    <t>Informatička modernizacija Dvora Trakošćan</t>
  </si>
  <si>
    <t>Marketinške aktivnosti i sudjelovanje na sajmovima</t>
  </si>
  <si>
    <t>Marketinške aktivnosti</t>
  </si>
  <si>
    <t>Dvor Trakošćan će započeti drugu fazu strateškog marketinga s ciljem širenja dosega i pridobivanja nove publike putem digitalnog oglašavanja i suvremenog digitalnog sadržaja. 2026. godina bit će usmjerena na daljnje jačanje digitalne prisutnosti ustanove, kroz kontinuirane digitalne kampanje, razvoj vlastite produkcije sadržaja i sustavno pozicioniranje brenda u javnosti. Naglasak će se staviti na postavljanje visokokvalitetnog sadržaja na društvene mreže te kontinuirano usklađivanje web stranice sa SEO-om i SEM-om. Dvor Trakošćan će se predstaviti na Museum and Heritage sajmu te Best in Heritage događanju.</t>
  </si>
  <si>
    <t>Oprema za učinkovito vanjsko održavanje park šume i opremanje radionice u prizemnoj zgradi</t>
  </si>
  <si>
    <t>veljača 2026.</t>
  </si>
  <si>
    <t>U sklopu modernizacije sustava upravljanja protokom posjetitelja i osiguravanja kvalitetnijeg korisničkog iskustva planirana je nadogradnja i modernizacija propusnica i terminala koji su ključni elementi u regulaciji ulaska i izlaska posjetitelja muzeja Dvor Trakošćan, a ugrađeni su na dvjema ključnim točkama, na ulazu u park i ulazu u muzej. Provedbom programa osigurao bi se brži i protočniji ulazak i izlazak posjetitelja, povećana pristupačnost za osobe s invaliditetom, otpornost opreme na vanjske vremenske uvjete, veća funkcionalnost i pouzdanost opreme te poboljšano ukupno iskustvo i pozitivan dojam posjetitelja.</t>
  </si>
  <si>
    <t>Rekonstrukcija pokrova ribarske kućice u park šumi Trakošćan</t>
  </si>
  <si>
    <t>Uređenje pristupa i postavljanje zaštitne ograde</t>
  </si>
  <si>
    <t xml:space="preserve">Programom je predviđena rekonstrukcija pokrova krovišta ribarske kućice smještene uz sjevernu obalu Trakošćanskog jezera, a koja je prenamijenjena u Info-punkt u sklopu uređenja poučne staze Trakošćan. Usprkos pažljivom održavanju, atmosferski i vlažni uvjeti uz jezero pridonijeli su ubrzanom propadanju pa stanje pokrova ne ugrožava samo funkcionalnost objekta, već predstavlja i ozbiljnu prijetnju očuvanju ukupne građevinske strukture. Obzirom na važnost kućice kao dijela edukativne poučne staze nužno je njeno očuvanje i unapređenje kako bi se dodatno osnažila kulturno-turistička ponuda cijelog trakošćanskog kompleksa. </t>
  </si>
  <si>
    <t>rujan 2026.</t>
  </si>
  <si>
    <t>Programom uređenja tamnice stvoriti će se dodatan interaktivan sadržaj kod razgledavanja stalnog postava te će posjetiteljima biti omogućeno novo iskustvo kroz koje će zaviriti u mračnu povijest dvorca. U prostoriji tamnice postaviti će se veliki video zid koji će prikazivati povijest Trakošćana, s posebnim naglaskom na tamničenje i njegovu ulogu kroz stoljeća. Kroz dinamične vizualne prikaze i dokumentarne sadržaje, posjetitelji će saznati kako je tamnica nekad bila korištena, tko su bili njezini „stanovnici“ i kako je funkcionirala u kontekstu društvenih i političkih prilika prošlih vremena. Nabaviti će se i dodatna taktilna muzejska pomagala. Tamnica će time postati stalno dostupna posjetiteljima, a uključivanjem moderne tehnologije i dinamičnih edukacijskih sadržaja program će učiniti Trakošćan atraktivnijim.</t>
  </si>
  <si>
    <t>Program obuhvaća izdavanje znanstveno-stručnog kataloga umjetničkih djela koja čine povijesnu zbirku plemićke obitelji Drašković, smještenu u dvorcu Trakošćan. Publikacija predstavlja rezultat višegodišnjih istraživanja i muzeološke obrade građe, te uključuje povijesni pregled djelovanja obitelji kao naručitelja, kolekcionara i promicatelja likovne umjetnosti od 16. do 20. stoljeća. Katalog se sastoji od uvodnih studija, tematski podijeljenog kataloškog dijela, popisa autora, dokumentacijskih priloga te indeksa. Katalog će biti objavljen u tiskanom izdanju na hrvatskom jeziku te u digitalnom izdanju na engleskom i njemačkom jeziku.</t>
  </si>
  <si>
    <t>Zaštita muzejske građe u postavu i muzejskoj čuvaonici te zaštita arhitekture</t>
  </si>
  <si>
    <t xml:space="preserve">U sklopu nastavka digitalnog razvoja Dvora Trakošćan planirano je dodatno proširenje digitalnih funkcionalnosti postojeće mrežne stranice i to web shop za online kupovinu ulaznica te publikacija, sustav za online rezervaciju escape room-a te potpuni prijevod mrežne stranice na engleski jezik. Planiran je i nastavak razvoja računalne mreže odnosno nadogradnja u upravnoj zgradi te nabava 3D printera. Pošto Dvor Trakošćan upravlja iznimnom količinom informacija koje treba  zaštititi potrebno je provesti Gap analizu. Cilj je prikupiti i analizirati podatke o stvarnom stanju naše sigurnosne infrastrukture, kako bismo na temelju toga prepoznali ključne prijetnje, ranjivosti i moguće posljedice. </t>
  </si>
  <si>
    <t>Kulturno dobro Dvor Trakošćan sastoji se i od park šume koja zajedno s dvorcem čini povijesnu i prirodnu cjelinu. Park šuma iziskuje redovito održavanje stoga je potrebno unaprijediti tehničke kapacitete za održavanje pomoću nabave četiriju presudnih tehničkih pomagala: mini bager (2200 kg) s hvataljkom za grane, vitlo, čamac s motornim i ručnim pogonom te kosilica. Osim vanjske opreme, nužno je i opremanje radionice sa stolarskom i obradnom opremom koja će omogućiti vlastitu izradu i doradu drvenih elemenata potrebnih za pripremu izložbi.</t>
  </si>
  <si>
    <t>Nadogradnja sustava kontrole pristupa i sigurnosti</t>
  </si>
  <si>
    <t>Nabava električnih vozila za prijevoz osoba s invaliditetom do dvorca</t>
  </si>
  <si>
    <t>Nabavka tri električna vozila za prijevoz posjetitelja od podnožja do dvorca Trakošćan ključna je za postizanje cilja povećanja fizičke dostupnosti  kulturnog dobra Dvor Trakošćan. Trenutno, uske i šljunčane staze otežavaju pristup osobama s invaliditetom, starijim osobama i obiteljima s malom djecom, čime se značajan dio posjetitelja suočava s preprekama u uživanju cjelovitog iskustva. Električna vozila omogućuju rješenje ovog problema pružanjem sigurnog, ekološki prihvatljivog i pristupačnog prijevoza. Ova investicija također smanjuje fizički napor potreban za dolazak do dvorca, čime povećava udobnost i zadovoljstvo posjetitelja.</t>
  </si>
  <si>
    <t>Gostovanja izložbi Dvora Trakošćan i rad u međunarodnim muzejskim organizacijama</t>
  </si>
  <si>
    <t>Gostovanje trakošćanskih izložbi "Juraj II. Drašković", "Tko tu koga ženi?", "Trakošćan: od burga do muzeja" i "100 godina hrvatskog lovstva" i rad u međunarodnim muzejskim organizacijama</t>
  </si>
  <si>
    <t>Muzej Dvor Trakošćan je u proteklim godinama organizirao nekoliko tematskih izložbi: „Tko tu koga ženi?“, "Trakošćan: od burga do muzeja", „Juraj II. Drašković – 500 godina“ i „100 godina hrvatskog lovstva“ koje će u 2026. godini gostovati na više lokacija u zemlji i inozemstvu (Gradski muzej Šibenik, Galerija Sveta Srca u Puli, Zbirni centar Biskupije u Gyoru, The Museo Casa de Yrurtia u Buenos Airesu, Indija) što dodatno opravdava uložena sredstva u programe koji na taj način postaju višegodišnji i promiču kulturnu baštinu. Program uključuje i sudjelovanje ravnateljice Horjan u radu međunarodnih muzejskih organizacija i suorganizaciju stručnih skupova.</t>
  </si>
  <si>
    <t>Konzervatorsko-restauratorsko-preparatorski zahvati na muzejskoj građi i kulturnom dobru</t>
  </si>
  <si>
    <t>Nastavak uređenja staze oko Trakošćanskog jezera (1. faza)</t>
  </si>
  <si>
    <t>Ulaganje se odnosi na uređenje preostalog dijela pješačke staze oko Trakošćanskog jezera, a svrha je omogućiti svim posjetiteljima, uključujući osobe s teškoćama u kretanju, sigurno kretanje i pristup. Program je nastavak ranije realiziranih faza uređenja, s ciljem potpune valorizacije staze i osiguravanja optimalnih uvjeta za sve korisnike, a preostali zapadni dio staze koji je potrebno urediti dužine je cca 2460 m. Staza će se urediti po trasi postojećeg puta, širina će biti 2,5 m i dijelom 2,0 m.  Površina puta napravit će se na nosivom sloju šljunka s bankinama, a biti će izgrađeni i novi mostovi. Rješenje se planira izvoditi fazno budući da je nedostajući dio šetnice znatno duži od već izvodnoga. U prvoj od ukupno tri faze, sljedeće godine planira se ishođenje građevinske dozvole i izvedba prvog dijela.</t>
  </si>
  <si>
    <t xml:space="preserve">Program uređenja pristupa i postavljanje zaštitne ograde osigurati će pravilnu organizaciju pristupa i sigurnost područja kulturnog dobra Dvora Trakošćan. Ograda će u potpunosti zatvoriti pristup području kulturnog dobra, čime će se osigurati uvjeti za zaštitu kulturnog dobra i naplatu ulaza u park. Spriječiti će se neovlašteni ulaz i razne nedozvoljene aktivnosti poput paljenja vatre, kampiranja i sličnog. Zamijeniti će se postojeća dotrajala ograda na mostu te će se time omogućiti pristup većim vozilima u slučaju radova. Realizacijom programa omogućit će se bolja kontrola pristupa, zaštita kulturnog dobra i unapređenje sustava naplate ulaza što će pozitivno utjecati na očuvanje i održavanje prostora.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</si>
</sst>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.&quot;"/>
    <numFmt numFmtId="165" formatCode="00000000"/>
    <numFmt numFmtId="166" formatCode="00000000000"/>
  </numFmts>
  <fonts count="38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sz val="9"/>
      <color rgb="FF000000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166" fontId="34" fillId="0" borderId="0" xfId="0" applyNumberFormat="1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4" fontId="33" fillId="0" borderId="0" xfId="0" applyNumberFormat="1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166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4" fontId="36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34" fillId="0" borderId="0" xfId="0" applyFont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id="1" name="Table1" displayName="Table1" ref="A4:H19" totalsRowShown="0" headerRowDxfId="11" dataDxfId="9" headerRowBorderDxfId="10" tableBorderDxfId="8">
  <tableColumns count="8">
    <tableColumn id="1" name="PROGRAMSKA DJELATNOST_x000a_(odabrati s padajućeg izbornika)" dataDxfId="7"/>
    <tableColumn id="2" name="NAZIV PROGRAMA" dataDxfId="6"/>
    <tableColumn id="3" name="POVEZNICA S GODIŠNJIM PLANOM I PROGRAMOM RADA  (navesti elemente iz Godišnjeg plana koji se ostvaruju navedenim programom)" dataDxfId="5"/>
    <tableColumn id="4" name="KRATKI OPIS PROGRAMA_x000a_(ujedno navesti aktivnosti koje će se provoditi programom)" dataDxfId="4"/>
    <tableColumn id="5" name="VRIJEME REALIZACIJE_x000a_(početak)" dataDxfId="3"/>
    <tableColumn id="8" name="VRIJEME REALIZACIJE_x000a_(kraj)" dataDxfId="2"/>
    <tableColumn id="6" name="UKUPNI TROŠKOVI" dataDxfId="1"/>
    <tableColumn id="7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ranka.horjan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5"/>
  <sheetViews>
    <sheetView view="pageLayout" topLeftCell="A7" zoomScale="90" zoomScaleNormal="100" zoomScalePageLayoutView="90" workbookViewId="0">
      <selection activeCell="C40" sqref="C40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89" t="s">
        <v>141</v>
      </c>
      <c r="B9" s="89"/>
      <c r="C9" s="89"/>
      <c r="D9" s="89"/>
      <c r="E9" s="89"/>
      <c r="F9" s="89"/>
      <c r="G9" s="89"/>
      <c r="H9" s="89"/>
      <c r="I9" s="89"/>
    </row>
    <row r="10" spans="1:9" ht="29.25" customHeight="1" x14ac:dyDescent="0.25">
      <c r="A10" s="89" t="s">
        <v>507</v>
      </c>
      <c r="B10" s="89"/>
      <c r="C10" s="89"/>
      <c r="D10" s="89"/>
      <c r="E10" s="89"/>
      <c r="F10" s="89"/>
      <c r="G10" s="89"/>
      <c r="H10" s="89"/>
      <c r="I10" s="89"/>
    </row>
    <row r="11" spans="1:9" ht="27.75" customHeight="1" x14ac:dyDescent="0.25">
      <c r="A11" s="89" t="s">
        <v>520</v>
      </c>
      <c r="B11" s="89"/>
      <c r="C11" s="89"/>
      <c r="D11" s="89"/>
      <c r="E11" s="89"/>
      <c r="F11" s="89"/>
      <c r="G11" s="89"/>
      <c r="H11" s="89"/>
      <c r="I11" s="89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91" t="s">
        <v>180</v>
      </c>
      <c r="B14" s="91"/>
      <c r="C14" s="91"/>
      <c r="D14" s="87">
        <v>24929691978</v>
      </c>
      <c r="E14" s="88"/>
      <c r="F14" s="28"/>
      <c r="G14" s="28"/>
      <c r="H14" s="28"/>
      <c r="I14" s="28"/>
    </row>
    <row r="15" spans="1:9" ht="16.5" thickTop="1" x14ac:dyDescent="0.25">
      <c r="A15" s="91"/>
      <c r="B15" s="91"/>
      <c r="C15" s="91"/>
      <c r="D15" s="28"/>
      <c r="E15" s="28"/>
      <c r="F15" s="28"/>
      <c r="G15" s="28"/>
      <c r="H15" s="28"/>
      <c r="I15" s="28"/>
    </row>
    <row r="16" spans="1:9" ht="18.75" x14ac:dyDescent="0.3">
      <c r="A16" s="90" t="s">
        <v>178</v>
      </c>
      <c r="B16" s="90"/>
      <c r="C16" s="90"/>
      <c r="D16" s="57" t="str">
        <f>+VLOOKUP($D$14,'Registar proračunskih korisnika'!B:D,3,0)</f>
        <v>DVOR TRAKOŠČAN</v>
      </c>
      <c r="E16" s="31"/>
      <c r="F16" s="31"/>
      <c r="G16" s="31"/>
      <c r="H16" s="31"/>
      <c r="I16" s="28"/>
    </row>
    <row r="17" spans="1:9" ht="15.75" x14ac:dyDescent="0.25">
      <c r="A17" s="90" t="s">
        <v>32</v>
      </c>
      <c r="B17" s="90"/>
      <c r="C17" s="90"/>
      <c r="D17" s="30" t="str">
        <f>+VLOOKUP($D$14,'Registar proračunskih korisnika'!B:E,4,0)</f>
        <v>TRAKOŠČAN 1</v>
      </c>
      <c r="E17" s="31"/>
      <c r="F17" s="31"/>
      <c r="G17" s="31"/>
      <c r="H17" s="31"/>
      <c r="I17" s="28"/>
    </row>
    <row r="18" spans="1:9" ht="15.75" x14ac:dyDescent="0.25">
      <c r="A18" s="90" t="s">
        <v>33</v>
      </c>
      <c r="B18" s="90"/>
      <c r="C18" s="90"/>
      <c r="D18" s="30" t="str">
        <f>+VLOOKUP($D$14,'Registar proračunskih korisnika'!B:F,5,0)</f>
        <v>42253 BEDNJA</v>
      </c>
      <c r="E18" s="31"/>
      <c r="F18" s="31"/>
      <c r="G18" s="31"/>
      <c r="H18" s="31"/>
      <c r="I18" s="28"/>
    </row>
    <row r="19" spans="1:9" ht="15.75" x14ac:dyDescent="0.25">
      <c r="A19" s="90" t="s">
        <v>34</v>
      </c>
      <c r="B19" s="90"/>
      <c r="C19" s="90"/>
      <c r="D19" s="30">
        <f>+VLOOKUP($D$14,'Registar proračunskih korisnika'!B:G,6,0)</f>
        <v>3125483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142</v>
      </c>
      <c r="D20" s="30">
        <f>+VLOOKUP($D$14,'Registar proračunskih korisnika'!B:D,2,0)</f>
        <v>932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179</v>
      </c>
      <c r="D21" s="30" t="str">
        <f>+VLOOKUP($D$14,'Registar proračunskih korisnika'!B:J,9,0)</f>
        <v>A780001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497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515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517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2" t="s">
        <v>516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84" t="s">
        <v>510</v>
      </c>
      <c r="G36" s="84"/>
      <c r="H36" s="84"/>
      <c r="I36" s="84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85" t="str">
        <f>+C29</f>
        <v>dr.sc. Goranka Horjan</v>
      </c>
      <c r="G38" s="86"/>
      <c r="H38" s="86"/>
      <c r="I38" s="86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>
      <formula1>+AND(FIND("@",C31),FIND(".",C31),ISERROR(FIND(" ",C31)))</formula1>
    </dataValidation>
  </dataValidations>
  <hyperlinks>
    <hyperlink ref="C31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70"/>
  <sheetViews>
    <sheetView tabSelected="1" view="pageLayout" topLeftCell="A17" zoomScale="80" zoomScaleNormal="100" zoomScaleSheetLayoutView="100" zoomScalePageLayoutView="80" workbookViewId="0">
      <selection activeCell="D17" sqref="D17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92" t="s">
        <v>532</v>
      </c>
      <c r="B1" s="92"/>
      <c r="C1" s="92"/>
      <c r="D1" s="92"/>
      <c r="E1" s="92"/>
      <c r="F1" s="92"/>
      <c r="G1" s="92"/>
      <c r="H1" s="92"/>
    </row>
    <row r="2" spans="1:8" customFormat="1" ht="15.75" thickBot="1" x14ac:dyDescent="0.3">
      <c r="A2" s="93" t="s">
        <v>500</v>
      </c>
      <c r="B2" s="94"/>
      <c r="C2" s="94"/>
      <c r="D2" s="94"/>
      <c r="E2" s="94"/>
      <c r="F2" s="94"/>
      <c r="G2" s="94"/>
      <c r="H2" s="95"/>
    </row>
    <row r="3" spans="1:8" customFormat="1" ht="15" customHeight="1" thickBot="1" x14ac:dyDescent="0.3">
      <c r="E3" s="56" t="s">
        <v>502</v>
      </c>
      <c r="F3" s="56"/>
      <c r="G3" s="61">
        <f>SUM(Table1[UKUPNI TROŠKOVI])</f>
        <v>1289043.6499999999</v>
      </c>
      <c r="H3" s="61">
        <f>SUM(Table1[TRAŽENI IZNOS])</f>
        <v>1155348.6499999999</v>
      </c>
    </row>
    <row r="4" spans="1:8" customFormat="1" ht="90.75" customHeight="1" thickBot="1" x14ac:dyDescent="0.3">
      <c r="A4" s="58" t="s">
        <v>181</v>
      </c>
      <c r="B4" s="59" t="s">
        <v>0</v>
      </c>
      <c r="C4" s="60" t="s">
        <v>498</v>
      </c>
      <c r="D4" s="59" t="s">
        <v>511</v>
      </c>
      <c r="E4" s="81" t="s">
        <v>512</v>
      </c>
      <c r="F4" s="81" t="s">
        <v>513</v>
      </c>
      <c r="G4" s="81" t="s">
        <v>499</v>
      </c>
      <c r="H4" s="82" t="s">
        <v>514</v>
      </c>
    </row>
    <row r="5" spans="1:8" ht="141.6" customHeight="1" x14ac:dyDescent="0.2">
      <c r="A5" s="63" t="s">
        <v>143</v>
      </c>
      <c r="B5" s="78" t="s">
        <v>521</v>
      </c>
      <c r="C5" s="73" t="s">
        <v>522</v>
      </c>
      <c r="D5" s="63" t="s">
        <v>533</v>
      </c>
      <c r="E5" s="69" t="s">
        <v>525</v>
      </c>
      <c r="F5" s="69" t="s">
        <v>526</v>
      </c>
      <c r="G5" s="72">
        <v>37890</v>
      </c>
      <c r="H5" s="72">
        <v>29590</v>
      </c>
    </row>
    <row r="6" spans="1:8" ht="169.9" customHeight="1" x14ac:dyDescent="0.2">
      <c r="A6" s="64" t="s">
        <v>143</v>
      </c>
      <c r="B6" s="78" t="s">
        <v>524</v>
      </c>
      <c r="C6" s="68" t="s">
        <v>523</v>
      </c>
      <c r="D6" s="66" t="s">
        <v>535</v>
      </c>
      <c r="E6" s="69" t="s">
        <v>525</v>
      </c>
      <c r="F6" s="70" t="s">
        <v>549</v>
      </c>
      <c r="G6" s="71">
        <v>42800</v>
      </c>
      <c r="H6" s="71">
        <v>30600</v>
      </c>
    </row>
    <row r="7" spans="1:8" ht="178.5" customHeight="1" x14ac:dyDescent="0.2">
      <c r="A7" s="64" t="s">
        <v>155</v>
      </c>
      <c r="B7" s="78" t="s">
        <v>558</v>
      </c>
      <c r="C7" s="68" t="s">
        <v>559</v>
      </c>
      <c r="D7" s="66" t="s">
        <v>560</v>
      </c>
      <c r="E7" s="69" t="s">
        <v>525</v>
      </c>
      <c r="F7" s="70" t="s">
        <v>526</v>
      </c>
      <c r="G7" s="71">
        <v>60175</v>
      </c>
      <c r="H7" s="71">
        <v>52775</v>
      </c>
    </row>
    <row r="8" spans="1:8" ht="237" customHeight="1" x14ac:dyDescent="0.2">
      <c r="A8" s="75" t="s">
        <v>143</v>
      </c>
      <c r="B8" s="78" t="s">
        <v>536</v>
      </c>
      <c r="C8" s="73" t="s">
        <v>537</v>
      </c>
      <c r="D8" s="63" t="s">
        <v>550</v>
      </c>
      <c r="E8" s="69" t="s">
        <v>525</v>
      </c>
      <c r="F8" s="69" t="s">
        <v>526</v>
      </c>
      <c r="G8" s="77">
        <v>94920</v>
      </c>
      <c r="H8" s="77">
        <v>77920</v>
      </c>
    </row>
    <row r="9" spans="1:8" ht="192" customHeight="1" x14ac:dyDescent="0.2">
      <c r="A9" s="75" t="s">
        <v>169</v>
      </c>
      <c r="B9" s="78" t="s">
        <v>527</v>
      </c>
      <c r="C9" s="73" t="s">
        <v>530</v>
      </c>
      <c r="D9" s="63" t="s">
        <v>551</v>
      </c>
      <c r="E9" s="69" t="s">
        <v>525</v>
      </c>
      <c r="F9" s="76" t="s">
        <v>528</v>
      </c>
      <c r="G9" s="77">
        <v>15460</v>
      </c>
      <c r="H9" s="77">
        <v>12460</v>
      </c>
    </row>
    <row r="10" spans="1:8" ht="150.75" customHeight="1" x14ac:dyDescent="0.2">
      <c r="A10" s="64" t="s">
        <v>143</v>
      </c>
      <c r="B10" s="78" t="s">
        <v>518</v>
      </c>
      <c r="C10" s="68" t="s">
        <v>519</v>
      </c>
      <c r="D10" s="83" t="s">
        <v>534</v>
      </c>
      <c r="E10" s="69" t="s">
        <v>525</v>
      </c>
      <c r="F10" s="70" t="s">
        <v>526</v>
      </c>
      <c r="G10" s="71">
        <v>14800</v>
      </c>
      <c r="H10" s="71">
        <v>12300</v>
      </c>
    </row>
    <row r="11" spans="1:8" ht="258" customHeight="1" x14ac:dyDescent="0.2">
      <c r="A11" s="64" t="s">
        <v>159</v>
      </c>
      <c r="B11" s="79" t="s">
        <v>561</v>
      </c>
      <c r="C11" s="68" t="s">
        <v>552</v>
      </c>
      <c r="D11" s="83" t="s">
        <v>538</v>
      </c>
      <c r="E11" s="69" t="s">
        <v>525</v>
      </c>
      <c r="F11" s="70" t="s">
        <v>526</v>
      </c>
      <c r="G11" s="71">
        <v>125210</v>
      </c>
      <c r="H11" s="71">
        <v>120210</v>
      </c>
    </row>
    <row r="12" spans="1:8" ht="209.45" customHeight="1" x14ac:dyDescent="0.2">
      <c r="A12" s="63" t="s">
        <v>143</v>
      </c>
      <c r="B12" s="78" t="s">
        <v>540</v>
      </c>
      <c r="C12" s="73" t="s">
        <v>541</v>
      </c>
      <c r="D12" s="63" t="s">
        <v>542</v>
      </c>
      <c r="E12" s="69" t="s">
        <v>525</v>
      </c>
      <c r="F12" s="69" t="s">
        <v>526</v>
      </c>
      <c r="G12" s="72">
        <v>27434.95</v>
      </c>
      <c r="H12" s="72">
        <v>22434.95</v>
      </c>
    </row>
    <row r="13" spans="1:8" ht="177.75" customHeight="1" x14ac:dyDescent="0.2">
      <c r="A13" s="64" t="s">
        <v>156</v>
      </c>
      <c r="B13" s="78" t="s">
        <v>539</v>
      </c>
      <c r="C13" s="68" t="s">
        <v>531</v>
      </c>
      <c r="D13" s="67" t="s">
        <v>553</v>
      </c>
      <c r="E13" s="69" t="s">
        <v>525</v>
      </c>
      <c r="F13" s="70" t="s">
        <v>526</v>
      </c>
      <c r="G13" s="71">
        <v>46976.68</v>
      </c>
      <c r="H13" s="71">
        <v>41851.68</v>
      </c>
    </row>
    <row r="14" spans="1:8" ht="159.75" customHeight="1" x14ac:dyDescent="0.2">
      <c r="A14" s="64" t="s">
        <v>157</v>
      </c>
      <c r="B14" s="65" t="s">
        <v>543</v>
      </c>
      <c r="C14" s="68" t="s">
        <v>529</v>
      </c>
      <c r="D14" s="80" t="s">
        <v>554</v>
      </c>
      <c r="E14" s="69" t="s">
        <v>544</v>
      </c>
      <c r="F14" s="70" t="s">
        <v>528</v>
      </c>
      <c r="G14" s="71">
        <v>40013.29</v>
      </c>
      <c r="H14" s="71">
        <v>34713.29</v>
      </c>
    </row>
    <row r="15" spans="1:8" ht="162" customHeight="1" x14ac:dyDescent="0.2">
      <c r="A15" s="64" t="s">
        <v>157</v>
      </c>
      <c r="B15" s="78" t="s">
        <v>555</v>
      </c>
      <c r="C15" s="68" t="s">
        <v>529</v>
      </c>
      <c r="D15" s="74" t="s">
        <v>545</v>
      </c>
      <c r="E15" s="69" t="s">
        <v>525</v>
      </c>
      <c r="F15" s="70" t="s">
        <v>526</v>
      </c>
      <c r="G15" s="71">
        <v>109558.73</v>
      </c>
      <c r="H15" s="71">
        <v>99558.73</v>
      </c>
    </row>
    <row r="16" spans="1:8" ht="182.25" customHeight="1" x14ac:dyDescent="0.2">
      <c r="A16" s="63" t="s">
        <v>157</v>
      </c>
      <c r="B16" s="78" t="s">
        <v>546</v>
      </c>
      <c r="C16" s="73" t="s">
        <v>529</v>
      </c>
      <c r="D16" s="63" t="s">
        <v>548</v>
      </c>
      <c r="E16" s="69" t="s">
        <v>525</v>
      </c>
      <c r="F16" s="69" t="s">
        <v>526</v>
      </c>
      <c r="G16" s="72">
        <v>62500</v>
      </c>
      <c r="H16" s="72">
        <v>62500</v>
      </c>
    </row>
    <row r="17" spans="1:8" ht="180.75" customHeight="1" x14ac:dyDescent="0.2">
      <c r="A17" s="63" t="s">
        <v>157</v>
      </c>
      <c r="B17" s="78" t="s">
        <v>547</v>
      </c>
      <c r="C17" s="73" t="s">
        <v>529</v>
      </c>
      <c r="D17" s="63" t="s">
        <v>564</v>
      </c>
      <c r="E17" s="69" t="s">
        <v>525</v>
      </c>
      <c r="F17" s="69" t="s">
        <v>526</v>
      </c>
      <c r="G17" s="72">
        <v>112500</v>
      </c>
      <c r="H17" s="72">
        <v>100500</v>
      </c>
    </row>
    <row r="18" spans="1:8" ht="204" customHeight="1" x14ac:dyDescent="0.2">
      <c r="A18" s="63" t="s">
        <v>157</v>
      </c>
      <c r="B18" s="78" t="s">
        <v>562</v>
      </c>
      <c r="C18" s="73" t="s">
        <v>529</v>
      </c>
      <c r="D18" s="63" t="s">
        <v>563</v>
      </c>
      <c r="E18" s="69" t="s">
        <v>525</v>
      </c>
      <c r="F18" s="69" t="s">
        <v>526</v>
      </c>
      <c r="G18" s="72">
        <v>437500</v>
      </c>
      <c r="H18" s="72">
        <v>437500</v>
      </c>
    </row>
    <row r="19" spans="1:8" ht="213" customHeight="1" x14ac:dyDescent="0.2">
      <c r="A19" s="63" t="s">
        <v>157</v>
      </c>
      <c r="B19" s="78" t="s">
        <v>556</v>
      </c>
      <c r="C19" s="73" t="s">
        <v>529</v>
      </c>
      <c r="D19" s="63" t="s">
        <v>557</v>
      </c>
      <c r="E19" s="69" t="s">
        <v>525</v>
      </c>
      <c r="F19" s="69" t="s">
        <v>526</v>
      </c>
      <c r="G19" s="72">
        <v>61305</v>
      </c>
      <c r="H19" s="72">
        <v>20435</v>
      </c>
    </row>
    <row r="20" spans="1:8" ht="188.25" customHeight="1" x14ac:dyDescent="0.2">
      <c r="A20" s="64"/>
      <c r="B20" s="78"/>
      <c r="C20" s="68"/>
      <c r="D20" s="74"/>
      <c r="E20" s="69"/>
      <c r="F20" s="70"/>
      <c r="G20" s="71"/>
      <c r="H20" s="71"/>
    </row>
    <row r="21" spans="1:8" ht="177.75" customHeight="1" x14ac:dyDescent="0.2">
      <c r="G21" s="25"/>
    </row>
    <row r="22" spans="1:8" ht="223.5" customHeight="1" x14ac:dyDescent="0.2">
      <c r="G22" s="25"/>
    </row>
    <row r="23" spans="1:8" ht="15" customHeight="1" x14ac:dyDescent="0.2">
      <c r="G23" s="25"/>
    </row>
    <row r="24" spans="1:8" ht="15" customHeight="1" x14ac:dyDescent="0.2">
      <c r="G24" s="25"/>
    </row>
    <row r="25" spans="1:8" ht="15" customHeight="1" x14ac:dyDescent="0.2">
      <c r="G25" s="25"/>
    </row>
    <row r="26" spans="1:8" ht="15" customHeight="1" x14ac:dyDescent="0.2">
      <c r="G26" s="25"/>
    </row>
    <row r="27" spans="1:8" ht="15" customHeight="1" x14ac:dyDescent="0.2">
      <c r="G27" s="25"/>
    </row>
    <row r="28" spans="1:8" ht="15" customHeight="1" x14ac:dyDescent="0.2">
      <c r="G28" s="25"/>
    </row>
    <row r="29" spans="1:8" ht="15" customHeight="1" x14ac:dyDescent="0.2">
      <c r="G29" s="25"/>
    </row>
    <row r="30" spans="1:8" ht="15" customHeight="1" x14ac:dyDescent="0.2">
      <c r="G30" s="25"/>
    </row>
    <row r="31" spans="1:8" ht="15" customHeight="1" x14ac:dyDescent="0.2">
      <c r="G31" s="25"/>
    </row>
    <row r="32" spans="1:8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"/>
  <sheetViews>
    <sheetView view="pageLayout" zoomScaleNormal="100" workbookViewId="0">
      <selection activeCell="C8" sqref="C8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101" t="s">
        <v>495</v>
      </c>
      <c r="B1" s="101" t="s">
        <v>503</v>
      </c>
      <c r="C1" s="96" t="s">
        <v>509</v>
      </c>
      <c r="D1" s="96" t="s">
        <v>486</v>
      </c>
      <c r="E1" s="104" t="s">
        <v>487</v>
      </c>
      <c r="F1" s="105"/>
      <c r="G1" s="105"/>
      <c r="H1" s="106"/>
      <c r="I1" s="96" t="s">
        <v>488</v>
      </c>
    </row>
    <row r="2" spans="1:9" ht="39" customHeight="1" thickBot="1" x14ac:dyDescent="0.3">
      <c r="A2" s="102"/>
      <c r="B2" s="103"/>
      <c r="C2" s="97"/>
      <c r="D2" s="97"/>
      <c r="E2" s="41" t="s">
        <v>489</v>
      </c>
      <c r="F2" s="41" t="s">
        <v>490</v>
      </c>
      <c r="G2" s="41" t="s">
        <v>491</v>
      </c>
      <c r="H2" s="41" t="s">
        <v>492</v>
      </c>
      <c r="I2" s="97"/>
    </row>
    <row r="3" spans="1:9" ht="17.25" thickBot="1" x14ac:dyDescent="0.3">
      <c r="A3" s="52" t="str">
        <f>+IF(C3=C4," ","GREŠKA")</f>
        <v xml:space="preserve"> </v>
      </c>
      <c r="B3" s="51" t="s">
        <v>501</v>
      </c>
      <c r="C3" s="53">
        <f>+'2. PLAN PROGRAMA'!H3</f>
        <v>1155348.6499999999</v>
      </c>
      <c r="D3" s="42"/>
      <c r="E3" s="98"/>
      <c r="F3" s="99"/>
      <c r="G3" s="99"/>
      <c r="H3" s="100"/>
      <c r="I3" s="54">
        <f>+'2. PLAN PROGRAMA'!G3</f>
        <v>1289043.6499999999</v>
      </c>
    </row>
    <row r="4" spans="1:9" ht="15.75" customHeight="1" thickBot="1" x14ac:dyDescent="0.3">
      <c r="A4" s="55" t="str">
        <f>+IF(I3=I4," ","GREŠKA")</f>
        <v xml:space="preserve"> </v>
      </c>
      <c r="B4" s="49" t="s">
        <v>493</v>
      </c>
      <c r="C4" s="48">
        <f t="shared" ref="C4:I4" si="0">SUM(C5:C1048576)</f>
        <v>1155348.6499999999</v>
      </c>
      <c r="D4" s="44">
        <f t="shared" si="0"/>
        <v>0</v>
      </c>
      <c r="E4" s="44">
        <f t="shared" si="0"/>
        <v>0</v>
      </c>
      <c r="F4" s="44">
        <f t="shared" si="0"/>
        <v>92825</v>
      </c>
      <c r="G4" s="44">
        <f t="shared" si="0"/>
        <v>40870</v>
      </c>
      <c r="H4" s="44">
        <f t="shared" si="0"/>
        <v>0</v>
      </c>
      <c r="I4" s="44">
        <f t="shared" si="0"/>
        <v>1289043.6499999999</v>
      </c>
    </row>
    <row r="5" spans="1:9" ht="22.5" customHeight="1" x14ac:dyDescent="0.25">
      <c r="A5" s="43">
        <v>6526</v>
      </c>
      <c r="B5" s="47" t="str">
        <f>+VLOOKUP(A5,'Kontni plan'!B:C,2,0)</f>
        <v>Ostali nespomenuti prihodi</v>
      </c>
      <c r="C5" s="45"/>
      <c r="D5" s="45"/>
      <c r="E5" s="45"/>
      <c r="F5" s="45">
        <v>92825</v>
      </c>
      <c r="G5" s="45"/>
      <c r="H5" s="45"/>
      <c r="I5" s="45">
        <f t="shared" ref="I5:I14" si="1">SUM(C5:H5)</f>
        <v>92825</v>
      </c>
    </row>
    <row r="6" spans="1:9" ht="22.5" customHeight="1" x14ac:dyDescent="0.25">
      <c r="A6" s="43">
        <v>6711</v>
      </c>
      <c r="B6" s="47" t="str">
        <f>+VLOOKUP(A6,'Kontni plan'!B:C,2,0)</f>
        <v>Prihodi iz nadležnog proračuna za financiranje rashoda poslovanja</v>
      </c>
      <c r="C6" s="45">
        <v>385816.82</v>
      </c>
      <c r="D6" s="45"/>
      <c r="E6" s="45"/>
      <c r="F6" s="45"/>
      <c r="G6" s="45"/>
      <c r="H6" s="45"/>
      <c r="I6" s="45">
        <f t="shared" si="1"/>
        <v>385816.82</v>
      </c>
    </row>
    <row r="7" spans="1:9" ht="22.5" customHeight="1" x14ac:dyDescent="0.25">
      <c r="A7" s="43">
        <v>6712</v>
      </c>
      <c r="B7" s="47" t="str">
        <f>+VLOOKUP(A7,'Kontni plan'!B:C,2,0)</f>
        <v>Prihodi iz nadležnog proračuna za fin. rashoda za nabavu nefinac. imovine</v>
      </c>
      <c r="C7" s="45">
        <v>769531.83</v>
      </c>
      <c r="D7" s="45"/>
      <c r="E7" s="45"/>
      <c r="F7" s="45"/>
      <c r="G7" s="45"/>
      <c r="H7" s="45"/>
      <c r="I7" s="45">
        <f t="shared" si="1"/>
        <v>769531.83</v>
      </c>
    </row>
    <row r="8" spans="1:9" ht="22.5" customHeight="1" x14ac:dyDescent="0.25">
      <c r="A8" s="43">
        <v>6394</v>
      </c>
      <c r="B8" s="47" t="str">
        <f>+VLOOKUP(A8,'Kontni plan'!B:C,2,0)</f>
        <v>Kapitalni prijenosi između prorač. kor. istog prorač. temelj prijenosa EU sred.</v>
      </c>
      <c r="C8" s="45"/>
      <c r="D8" s="45"/>
      <c r="E8" s="45"/>
      <c r="F8" s="45"/>
      <c r="G8" s="45">
        <v>40870</v>
      </c>
      <c r="H8" s="45"/>
      <c r="I8" s="45">
        <f t="shared" si="1"/>
        <v>40870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ref="I15:I18" si="2">SUM(C15:H15)</f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2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2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"/>
  <sheetViews>
    <sheetView view="pageLayout" topLeftCell="A2" zoomScaleNormal="100" workbookViewId="0">
      <selection activeCell="G11" sqref="G11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101" t="s">
        <v>495</v>
      </c>
      <c r="B1" s="101" t="s">
        <v>503</v>
      </c>
      <c r="C1" s="96" t="s">
        <v>509</v>
      </c>
      <c r="D1" s="96" t="s">
        <v>486</v>
      </c>
      <c r="E1" s="104" t="s">
        <v>487</v>
      </c>
      <c r="F1" s="105"/>
      <c r="G1" s="105"/>
      <c r="H1" s="106"/>
      <c r="I1" s="96" t="s">
        <v>488</v>
      </c>
    </row>
    <row r="2" spans="1:9" ht="39" customHeight="1" thickBot="1" x14ac:dyDescent="0.3">
      <c r="A2" s="102"/>
      <c r="B2" s="103"/>
      <c r="C2" s="97"/>
      <c r="D2" s="97"/>
      <c r="E2" s="41" t="s">
        <v>489</v>
      </c>
      <c r="F2" s="41" t="s">
        <v>490</v>
      </c>
      <c r="G2" s="41" t="s">
        <v>491</v>
      </c>
      <c r="H2" s="41" t="s">
        <v>492</v>
      </c>
      <c r="I2" s="97"/>
    </row>
    <row r="3" spans="1:9" ht="17.25" thickBot="1" x14ac:dyDescent="0.3">
      <c r="A3" s="52" t="str">
        <f>+IF(C3=C4," ","GREŠKA")</f>
        <v xml:space="preserve"> </v>
      </c>
      <c r="B3" s="51" t="s">
        <v>496</v>
      </c>
      <c r="C3" s="53">
        <f>+'2. PLAN PROGRAMA'!H3</f>
        <v>1155348.6499999999</v>
      </c>
      <c r="D3" s="42"/>
      <c r="E3" s="98"/>
      <c r="F3" s="99"/>
      <c r="G3" s="99"/>
      <c r="H3" s="100"/>
      <c r="I3" s="54">
        <f>+'2. PLAN PROGRAMA'!G3</f>
        <v>1289043.6499999999</v>
      </c>
    </row>
    <row r="4" spans="1:9" ht="15.75" customHeight="1" thickBot="1" x14ac:dyDescent="0.3">
      <c r="A4" s="55" t="str">
        <f>+IF(I3=I4," ","GREŠKA")</f>
        <v xml:space="preserve"> </v>
      </c>
      <c r="B4" s="49" t="s">
        <v>494</v>
      </c>
      <c r="C4" s="48">
        <f t="shared" ref="C4:I4" si="0">SUM(C5:C1048576)</f>
        <v>1155348.6499999999</v>
      </c>
      <c r="D4" s="44">
        <f t="shared" si="0"/>
        <v>0</v>
      </c>
      <c r="E4" s="44">
        <f t="shared" si="0"/>
        <v>0</v>
      </c>
      <c r="F4" s="44">
        <f t="shared" si="0"/>
        <v>92825</v>
      </c>
      <c r="G4" s="44">
        <f t="shared" si="0"/>
        <v>40870</v>
      </c>
      <c r="H4" s="44">
        <f t="shared" si="0"/>
        <v>0</v>
      </c>
      <c r="I4" s="44">
        <f t="shared" si="0"/>
        <v>1289043.6499999999</v>
      </c>
    </row>
    <row r="5" spans="1:9" ht="22.5" customHeight="1" x14ac:dyDescent="0.25">
      <c r="A5" s="43">
        <v>3239</v>
      </c>
      <c r="B5" s="47" t="str">
        <f>+VLOOKUP(A5,'Kontni plan'!B:C,2,0)</f>
        <v>Ostale usluge</v>
      </c>
      <c r="C5" s="45">
        <v>48060</v>
      </c>
      <c r="D5" s="45"/>
      <c r="E5" s="45"/>
      <c r="F5" s="45">
        <v>7800</v>
      </c>
      <c r="G5" s="45"/>
      <c r="H5" s="45"/>
      <c r="I5" s="45">
        <f t="shared" ref="I5:I27" si="1">SUM(C5:H5)</f>
        <v>55860</v>
      </c>
    </row>
    <row r="6" spans="1:9" ht="22.5" customHeight="1" x14ac:dyDescent="0.25">
      <c r="A6" s="43">
        <v>3237</v>
      </c>
      <c r="B6" s="47" t="str">
        <f>+VLOOKUP(A6,'Kontni plan'!B:C,2,0)</f>
        <v>Intelektualne i osobne usluge</v>
      </c>
      <c r="C6" s="45">
        <v>148300</v>
      </c>
      <c r="D6" s="45"/>
      <c r="E6" s="45"/>
      <c r="F6" s="45">
        <v>10500</v>
      </c>
      <c r="G6" s="45"/>
      <c r="H6" s="45"/>
      <c r="I6" s="45">
        <f t="shared" si="1"/>
        <v>158800</v>
      </c>
    </row>
    <row r="7" spans="1:9" ht="22.5" customHeight="1" x14ac:dyDescent="0.25">
      <c r="A7" s="43">
        <v>3211</v>
      </c>
      <c r="B7" s="47" t="str">
        <f>+VLOOKUP(A7,'Kontni plan'!B:C,2,0)</f>
        <v>Službena putovanja</v>
      </c>
      <c r="C7" s="45">
        <v>27706</v>
      </c>
      <c r="D7" s="45"/>
      <c r="E7" s="45"/>
      <c r="F7" s="45">
        <v>3400</v>
      </c>
      <c r="G7" s="45"/>
      <c r="H7" s="45"/>
      <c r="I7" s="45">
        <f t="shared" si="1"/>
        <v>31106</v>
      </c>
    </row>
    <row r="8" spans="1:9" ht="22.5" customHeight="1" x14ac:dyDescent="0.25">
      <c r="A8" s="43">
        <v>3224</v>
      </c>
      <c r="B8" s="47" t="str">
        <f>+VLOOKUP(A8,'Kontni plan'!B:C,2,0)</f>
        <v>Materijal i dijelovi za tekuće i investicijsko održavanje</v>
      </c>
      <c r="C8" s="45">
        <v>17110</v>
      </c>
      <c r="D8" s="45"/>
      <c r="E8" s="45"/>
      <c r="F8" s="45">
        <v>5200</v>
      </c>
      <c r="G8" s="45"/>
      <c r="H8" s="45"/>
      <c r="I8" s="45">
        <f t="shared" si="1"/>
        <v>22310</v>
      </c>
    </row>
    <row r="9" spans="1:9" ht="22.5" customHeight="1" x14ac:dyDescent="0.25">
      <c r="A9" s="43">
        <v>3238</v>
      </c>
      <c r="B9" s="47" t="str">
        <f>+VLOOKUP(A9,'Kontni plan'!B:C,2,0)</f>
        <v>Računalne usluge</v>
      </c>
      <c r="C9" s="45">
        <v>47296.87</v>
      </c>
      <c r="D9" s="45"/>
      <c r="E9" s="45"/>
      <c r="F9" s="45">
        <v>26125</v>
      </c>
      <c r="G9" s="45"/>
      <c r="H9" s="45"/>
      <c r="I9" s="45">
        <f t="shared" si="1"/>
        <v>73421.87</v>
      </c>
    </row>
    <row r="10" spans="1:9" ht="22.5" customHeight="1" x14ac:dyDescent="0.25">
      <c r="A10" s="43">
        <v>3233</v>
      </c>
      <c r="B10" s="47" t="str">
        <f>+VLOOKUP(A10,'Kontni plan'!B:C,2,0)</f>
        <v>Usluge promidžbe i informiranja</v>
      </c>
      <c r="C10" s="45">
        <v>21243.95</v>
      </c>
      <c r="D10" s="45"/>
      <c r="E10" s="45"/>
      <c r="F10" s="45">
        <v>9000</v>
      </c>
      <c r="G10" s="45"/>
      <c r="H10" s="45"/>
      <c r="I10" s="45">
        <f t="shared" si="1"/>
        <v>30243.95</v>
      </c>
    </row>
    <row r="11" spans="1:9" ht="22.5" customHeight="1" x14ac:dyDescent="0.25">
      <c r="A11" s="43">
        <v>3292</v>
      </c>
      <c r="B11" s="47" t="str">
        <f>+VLOOKUP(A11,'Kontni plan'!B:C,2,0)</f>
        <v>Premije osiguranja</v>
      </c>
      <c r="C11" s="45">
        <v>6300</v>
      </c>
      <c r="D11" s="45"/>
      <c r="E11" s="45"/>
      <c r="F11" s="45">
        <v>1500</v>
      </c>
      <c r="G11" s="45"/>
      <c r="H11" s="45"/>
      <c r="I11" s="45">
        <f t="shared" si="1"/>
        <v>7800</v>
      </c>
    </row>
    <row r="12" spans="1:9" ht="22.5" customHeight="1" x14ac:dyDescent="0.25">
      <c r="A12" s="43">
        <v>3241</v>
      </c>
      <c r="B12" s="47" t="str">
        <f>+VLOOKUP(A12,'Kontni plan'!B:C,2,0)</f>
        <v>Naknade troškova osobama izvan radnog odnosa</v>
      </c>
      <c r="C12" s="45">
        <v>3300</v>
      </c>
      <c r="D12" s="45"/>
      <c r="E12" s="45"/>
      <c r="F12" s="45"/>
      <c r="G12" s="45"/>
      <c r="H12" s="45"/>
      <c r="I12" s="45">
        <f t="shared" si="1"/>
        <v>3300</v>
      </c>
    </row>
    <row r="13" spans="1:9" ht="22.5" customHeight="1" x14ac:dyDescent="0.25">
      <c r="A13" s="43">
        <v>4227</v>
      </c>
      <c r="B13" s="47" t="str">
        <f>+VLOOKUP(A13,'Kontni plan'!B:C,2,0)</f>
        <v>Uređaji, strojevi i oprema za ostale namjene</v>
      </c>
      <c r="C13" s="45">
        <v>87633.29</v>
      </c>
      <c r="D13" s="45"/>
      <c r="E13" s="45"/>
      <c r="F13" s="45">
        <v>5800</v>
      </c>
      <c r="G13" s="45"/>
      <c r="H13" s="45"/>
      <c r="I13" s="45">
        <f t="shared" si="1"/>
        <v>93433.29</v>
      </c>
    </row>
    <row r="14" spans="1:9" ht="22.5" customHeight="1" x14ac:dyDescent="0.25">
      <c r="A14" s="43">
        <v>4221</v>
      </c>
      <c r="B14" s="47" t="str">
        <f>+VLOOKUP(A14,'Kontni plan'!B:C,2,0)</f>
        <v>Uredska oprema i namještaj</v>
      </c>
      <c r="C14" s="45">
        <v>6100</v>
      </c>
      <c r="D14" s="45"/>
      <c r="E14" s="45"/>
      <c r="F14" s="45"/>
      <c r="G14" s="45"/>
      <c r="H14" s="45"/>
      <c r="I14" s="45">
        <f t="shared" si="1"/>
        <v>6100</v>
      </c>
    </row>
    <row r="15" spans="1:9" ht="22.5" customHeight="1" x14ac:dyDescent="0.25">
      <c r="A15" s="43">
        <v>3221</v>
      </c>
      <c r="B15" s="47" t="str">
        <f>+VLOOKUP(A15,'Kontni plan'!B:C,2,0)</f>
        <v>Uredski materijal i ostali materijalni rashodi</v>
      </c>
      <c r="C15" s="45">
        <v>3200</v>
      </c>
      <c r="D15" s="45"/>
      <c r="E15" s="45"/>
      <c r="F15" s="45"/>
      <c r="G15" s="45"/>
      <c r="H15" s="45"/>
      <c r="I15" s="45">
        <f t="shared" si="1"/>
        <v>3200</v>
      </c>
    </row>
    <row r="16" spans="1:9" ht="22.5" customHeight="1" x14ac:dyDescent="0.25">
      <c r="A16" s="43">
        <v>3232</v>
      </c>
      <c r="B16" s="47" t="str">
        <f>+VLOOKUP(A16,'Kontni plan'!B:C,2,0)</f>
        <v>Usluge tekućeg i investicijskog održavanja</v>
      </c>
      <c r="C16" s="45">
        <v>62500</v>
      </c>
      <c r="D16" s="45"/>
      <c r="E16" s="45"/>
      <c r="F16" s="45"/>
      <c r="G16" s="45"/>
      <c r="H16" s="45"/>
      <c r="I16" s="45">
        <f t="shared" si="1"/>
        <v>62500</v>
      </c>
    </row>
    <row r="17" spans="1:9" ht="22.5" customHeight="1" x14ac:dyDescent="0.25">
      <c r="A17" s="43">
        <v>4214</v>
      </c>
      <c r="B17" s="47" t="str">
        <f>+VLOOKUP(A17,'Kontni plan'!B:C,2,0)</f>
        <v>Ostali građevinski objekti</v>
      </c>
      <c r="C17" s="45">
        <v>538000</v>
      </c>
      <c r="D17" s="45"/>
      <c r="E17" s="45"/>
      <c r="F17" s="45">
        <v>12000</v>
      </c>
      <c r="G17" s="45"/>
      <c r="H17" s="45"/>
      <c r="I17" s="45">
        <f t="shared" si="1"/>
        <v>550000</v>
      </c>
    </row>
    <row r="18" spans="1:9" ht="22.5" customHeight="1" x14ac:dyDescent="0.25">
      <c r="A18" s="43">
        <v>4231</v>
      </c>
      <c r="B18" s="47" t="str">
        <f>+VLOOKUP(A18,'Kontni plan'!B:C,2,0)</f>
        <v>Prijevozna sredstva u cestovnom prometu</v>
      </c>
      <c r="C18" s="45">
        <v>20435</v>
      </c>
      <c r="D18" s="45"/>
      <c r="E18" s="45"/>
      <c r="F18" s="45"/>
      <c r="G18" s="45">
        <v>40870</v>
      </c>
      <c r="H18" s="45"/>
      <c r="I18" s="45">
        <f t="shared" si="1"/>
        <v>61305</v>
      </c>
    </row>
    <row r="19" spans="1:9" ht="22.5" customHeight="1" x14ac:dyDescent="0.25">
      <c r="A19" s="43">
        <v>4233</v>
      </c>
      <c r="B19" s="47" t="str">
        <f>+VLOOKUP(A19,'Kontni plan'!B:C,2,0)</f>
        <v>Prijevozna sredstva u pomorskom i riječnom prometu</v>
      </c>
      <c r="C19" s="45">
        <v>8000</v>
      </c>
      <c r="D19" s="45"/>
      <c r="E19" s="45"/>
      <c r="F19" s="45">
        <v>1500</v>
      </c>
      <c r="G19" s="45"/>
      <c r="H19" s="45"/>
      <c r="I19" s="45">
        <f t="shared" si="1"/>
        <v>9500</v>
      </c>
    </row>
    <row r="20" spans="1:9" ht="22.5" customHeight="1" x14ac:dyDescent="0.25">
      <c r="A20" s="43">
        <v>3231</v>
      </c>
      <c r="B20" s="47" t="str">
        <f>+VLOOKUP(A20,'Kontni plan'!B:C,2,0)</f>
        <v>Usluge telefona, pošte i prijevoza</v>
      </c>
      <c r="C20" s="45">
        <v>800</v>
      </c>
      <c r="D20" s="45"/>
      <c r="E20" s="45"/>
      <c r="F20" s="45"/>
      <c r="G20" s="45"/>
      <c r="H20" s="45"/>
      <c r="I20" s="45">
        <f t="shared" si="1"/>
        <v>800</v>
      </c>
    </row>
    <row r="21" spans="1:9" ht="22.5" customHeight="1" x14ac:dyDescent="0.25">
      <c r="A21" s="43">
        <v>4222</v>
      </c>
      <c r="B21" s="47" t="str">
        <f>+VLOOKUP(A21,'Kontni plan'!B:C,2,0)</f>
        <v>Komunikacijska oprema</v>
      </c>
      <c r="C21" s="45">
        <v>9804.81</v>
      </c>
      <c r="D21" s="45"/>
      <c r="E21" s="45"/>
      <c r="F21" s="45"/>
      <c r="G21" s="45"/>
      <c r="H21" s="45"/>
      <c r="I21" s="45">
        <f t="shared" si="1"/>
        <v>9804.81</v>
      </c>
    </row>
    <row r="22" spans="1:9" ht="22.5" customHeight="1" x14ac:dyDescent="0.25">
      <c r="A22" s="43">
        <v>4223</v>
      </c>
      <c r="B22" s="47" t="str">
        <f>+VLOOKUP(A22,'Kontni plan'!B:C,2,0)</f>
        <v>Oprema za održavanje i zaštitu</v>
      </c>
      <c r="C22" s="45">
        <v>99558.73</v>
      </c>
      <c r="D22" s="45"/>
      <c r="E22" s="45"/>
      <c r="F22" s="45">
        <v>10000</v>
      </c>
      <c r="G22" s="45"/>
      <c r="H22" s="45"/>
      <c r="I22" s="45">
        <f t="shared" si="1"/>
        <v>109558.73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ref="I28:I29" si="2">SUM(C28:H28)</f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182</v>
      </c>
      <c r="B1" s="40" t="s">
        <v>183</v>
      </c>
      <c r="C1" s="40" t="s">
        <v>184</v>
      </c>
    </row>
    <row r="2" spans="1:3" x14ac:dyDescent="0.25">
      <c r="A2" s="40" t="s">
        <v>185</v>
      </c>
      <c r="B2" s="40">
        <v>3111</v>
      </c>
      <c r="C2" s="40" t="s">
        <v>318</v>
      </c>
    </row>
    <row r="3" spans="1:3" x14ac:dyDescent="0.25">
      <c r="A3" s="40" t="s">
        <v>185</v>
      </c>
      <c r="B3" s="40">
        <v>3112</v>
      </c>
      <c r="C3" s="40" t="s">
        <v>319</v>
      </c>
    </row>
    <row r="4" spans="1:3" x14ac:dyDescent="0.25">
      <c r="A4" s="40" t="s">
        <v>185</v>
      </c>
      <c r="B4" s="40">
        <v>3113</v>
      </c>
      <c r="C4" s="40" t="s">
        <v>320</v>
      </c>
    </row>
    <row r="5" spans="1:3" x14ac:dyDescent="0.25">
      <c r="A5" s="40" t="s">
        <v>185</v>
      </c>
      <c r="B5" s="40">
        <v>3114</v>
      </c>
      <c r="C5" s="40" t="s">
        <v>321</v>
      </c>
    </row>
    <row r="6" spans="1:3" x14ac:dyDescent="0.25">
      <c r="A6" s="40" t="s">
        <v>185</v>
      </c>
      <c r="B6" s="40">
        <v>3121</v>
      </c>
      <c r="C6" s="40" t="s">
        <v>322</v>
      </c>
    </row>
    <row r="7" spans="1:3" x14ac:dyDescent="0.25">
      <c r="A7" s="40" t="s">
        <v>185</v>
      </c>
      <c r="B7" s="40">
        <v>3131</v>
      </c>
      <c r="C7" s="40" t="s">
        <v>261</v>
      </c>
    </row>
    <row r="8" spans="1:3" x14ac:dyDescent="0.25">
      <c r="A8" s="40" t="s">
        <v>185</v>
      </c>
      <c r="B8" s="40">
        <v>3132</v>
      </c>
      <c r="C8" s="40" t="s">
        <v>259</v>
      </c>
    </row>
    <row r="9" spans="1:3" x14ac:dyDescent="0.25">
      <c r="A9" s="40" t="s">
        <v>185</v>
      </c>
      <c r="B9" s="40">
        <v>3133</v>
      </c>
      <c r="C9" s="40" t="s">
        <v>262</v>
      </c>
    </row>
    <row r="10" spans="1:3" x14ac:dyDescent="0.25">
      <c r="A10" s="40" t="s">
        <v>185</v>
      </c>
      <c r="B10" s="40">
        <v>3211</v>
      </c>
      <c r="C10" s="40" t="s">
        <v>289</v>
      </c>
    </row>
    <row r="11" spans="1:3" x14ac:dyDescent="0.25">
      <c r="A11" s="40" t="s">
        <v>185</v>
      </c>
      <c r="B11" s="40">
        <v>3212</v>
      </c>
      <c r="C11" s="40" t="s">
        <v>290</v>
      </c>
    </row>
    <row r="12" spans="1:3" x14ac:dyDescent="0.25">
      <c r="A12" s="40" t="s">
        <v>185</v>
      </c>
      <c r="B12" s="40">
        <v>3213</v>
      </c>
      <c r="C12" s="40" t="s">
        <v>291</v>
      </c>
    </row>
    <row r="13" spans="1:3" x14ac:dyDescent="0.25">
      <c r="A13" s="40" t="s">
        <v>185</v>
      </c>
      <c r="B13" s="40">
        <v>3214</v>
      </c>
      <c r="C13" s="40" t="s">
        <v>292</v>
      </c>
    </row>
    <row r="14" spans="1:3" x14ac:dyDescent="0.25">
      <c r="A14" s="40" t="s">
        <v>185</v>
      </c>
      <c r="B14" s="40">
        <v>3221</v>
      </c>
      <c r="C14" s="40" t="s">
        <v>293</v>
      </c>
    </row>
    <row r="15" spans="1:3" x14ac:dyDescent="0.25">
      <c r="A15" s="40" t="s">
        <v>185</v>
      </c>
      <c r="B15" s="40">
        <v>3222</v>
      </c>
      <c r="C15" s="40" t="s">
        <v>294</v>
      </c>
    </row>
    <row r="16" spans="1:3" x14ac:dyDescent="0.25">
      <c r="A16" s="40" t="s">
        <v>185</v>
      </c>
      <c r="B16" s="40">
        <v>3223</v>
      </c>
      <c r="C16" s="40" t="s">
        <v>295</v>
      </c>
    </row>
    <row r="17" spans="1:3" x14ac:dyDescent="0.25">
      <c r="A17" s="40" t="s">
        <v>185</v>
      </c>
      <c r="B17" s="40">
        <v>3224</v>
      </c>
      <c r="C17" s="40" t="s">
        <v>296</v>
      </c>
    </row>
    <row r="18" spans="1:3" x14ac:dyDescent="0.25">
      <c r="A18" s="40" t="s">
        <v>185</v>
      </c>
      <c r="B18" s="40">
        <v>3225</v>
      </c>
      <c r="C18" s="40" t="s">
        <v>297</v>
      </c>
    </row>
    <row r="19" spans="1:3" x14ac:dyDescent="0.25">
      <c r="A19" s="40" t="s">
        <v>185</v>
      </c>
      <c r="B19" s="40">
        <v>3226</v>
      </c>
      <c r="C19" s="40" t="s">
        <v>323</v>
      </c>
    </row>
    <row r="20" spans="1:3" x14ac:dyDescent="0.25">
      <c r="A20" s="40" t="s">
        <v>185</v>
      </c>
      <c r="B20" s="40">
        <v>3227</v>
      </c>
      <c r="C20" s="40" t="s">
        <v>298</v>
      </c>
    </row>
    <row r="21" spans="1:3" x14ac:dyDescent="0.25">
      <c r="A21" s="40" t="s">
        <v>185</v>
      </c>
      <c r="B21" s="40">
        <v>3231</v>
      </c>
      <c r="C21" s="40" t="s">
        <v>299</v>
      </c>
    </row>
    <row r="22" spans="1:3" x14ac:dyDescent="0.25">
      <c r="A22" s="40" t="s">
        <v>185</v>
      </c>
      <c r="B22" s="40">
        <v>3232</v>
      </c>
      <c r="C22" s="40" t="s">
        <v>300</v>
      </c>
    </row>
    <row r="23" spans="1:3" x14ac:dyDescent="0.25">
      <c r="A23" s="40" t="s">
        <v>185</v>
      </c>
      <c r="B23" s="40">
        <v>3233</v>
      </c>
      <c r="C23" s="40" t="s">
        <v>301</v>
      </c>
    </row>
    <row r="24" spans="1:3" x14ac:dyDescent="0.25">
      <c r="A24" s="40" t="s">
        <v>185</v>
      </c>
      <c r="B24" s="40">
        <v>3234</v>
      </c>
      <c r="C24" s="40" t="s">
        <v>302</v>
      </c>
    </row>
    <row r="25" spans="1:3" x14ac:dyDescent="0.25">
      <c r="A25" s="40" t="s">
        <v>185</v>
      </c>
      <c r="B25" s="40">
        <v>3235</v>
      </c>
      <c r="C25" s="40" t="s">
        <v>303</v>
      </c>
    </row>
    <row r="26" spans="1:3" x14ac:dyDescent="0.25">
      <c r="A26" s="40" t="s">
        <v>185</v>
      </c>
      <c r="B26" s="40">
        <v>3236</v>
      </c>
      <c r="C26" s="40" t="s">
        <v>304</v>
      </c>
    </row>
    <row r="27" spans="1:3" x14ac:dyDescent="0.25">
      <c r="A27" s="40" t="s">
        <v>185</v>
      </c>
      <c r="B27" s="40">
        <v>3237</v>
      </c>
      <c r="C27" s="40" t="s">
        <v>305</v>
      </c>
    </row>
    <row r="28" spans="1:3" x14ac:dyDescent="0.25">
      <c r="A28" s="40" t="s">
        <v>185</v>
      </c>
      <c r="B28" s="40">
        <v>3238</v>
      </c>
      <c r="C28" s="40" t="s">
        <v>306</v>
      </c>
    </row>
    <row r="29" spans="1:3" x14ac:dyDescent="0.25">
      <c r="A29" s="40" t="s">
        <v>185</v>
      </c>
      <c r="B29" s="40">
        <v>3239</v>
      </c>
      <c r="C29" s="40" t="s">
        <v>307</v>
      </c>
    </row>
    <row r="30" spans="1:3" x14ac:dyDescent="0.25">
      <c r="A30" s="40" t="s">
        <v>185</v>
      </c>
      <c r="B30" s="40">
        <v>3241</v>
      </c>
      <c r="C30" s="40" t="s">
        <v>324</v>
      </c>
    </row>
    <row r="31" spans="1:3" x14ac:dyDescent="0.25">
      <c r="A31" s="40" t="s">
        <v>185</v>
      </c>
      <c r="B31" s="40">
        <v>3291</v>
      </c>
      <c r="C31" s="40" t="s">
        <v>309</v>
      </c>
    </row>
    <row r="32" spans="1:3" x14ac:dyDescent="0.25">
      <c r="A32" s="40" t="s">
        <v>185</v>
      </c>
      <c r="B32" s="40">
        <v>3292</v>
      </c>
      <c r="C32" s="40" t="s">
        <v>310</v>
      </c>
    </row>
    <row r="33" spans="1:3" x14ac:dyDescent="0.25">
      <c r="A33" s="40" t="s">
        <v>185</v>
      </c>
      <c r="B33" s="40">
        <v>3293</v>
      </c>
      <c r="C33" s="40" t="s">
        <v>311</v>
      </c>
    </row>
    <row r="34" spans="1:3" x14ac:dyDescent="0.25">
      <c r="A34" s="40" t="s">
        <v>185</v>
      </c>
      <c r="B34" s="40">
        <v>3294</v>
      </c>
      <c r="C34" s="40" t="s">
        <v>312</v>
      </c>
    </row>
    <row r="35" spans="1:3" x14ac:dyDescent="0.25">
      <c r="A35" s="40" t="s">
        <v>185</v>
      </c>
      <c r="B35" s="40">
        <v>3295</v>
      </c>
      <c r="C35" s="40" t="s">
        <v>313</v>
      </c>
    </row>
    <row r="36" spans="1:3" x14ac:dyDescent="0.25">
      <c r="A36" s="40" t="s">
        <v>185</v>
      </c>
      <c r="B36" s="40">
        <v>3296</v>
      </c>
      <c r="C36" s="40" t="s">
        <v>326</v>
      </c>
    </row>
    <row r="37" spans="1:3" x14ac:dyDescent="0.25">
      <c r="A37" s="40" t="s">
        <v>185</v>
      </c>
      <c r="B37" s="40">
        <v>3299</v>
      </c>
      <c r="C37" s="40" t="s">
        <v>308</v>
      </c>
    </row>
    <row r="38" spans="1:3" x14ac:dyDescent="0.25">
      <c r="A38" s="40" t="s">
        <v>185</v>
      </c>
      <c r="B38" s="40">
        <v>3411</v>
      </c>
      <c r="C38" s="40" t="s">
        <v>327</v>
      </c>
    </row>
    <row r="39" spans="1:3" x14ac:dyDescent="0.25">
      <c r="A39" s="40" t="s">
        <v>185</v>
      </c>
      <c r="B39" s="40">
        <v>3412</v>
      </c>
      <c r="C39" s="40" t="s">
        <v>328</v>
      </c>
    </row>
    <row r="40" spans="1:3" x14ac:dyDescent="0.25">
      <c r="A40" s="40" t="s">
        <v>185</v>
      </c>
      <c r="B40" s="40">
        <v>3413</v>
      </c>
      <c r="C40" s="40" t="s">
        <v>329</v>
      </c>
    </row>
    <row r="41" spans="1:3" x14ac:dyDescent="0.25">
      <c r="A41" s="40" t="s">
        <v>185</v>
      </c>
      <c r="B41" s="40">
        <v>3419</v>
      </c>
      <c r="C41" s="40" t="s">
        <v>330</v>
      </c>
    </row>
    <row r="42" spans="1:3" x14ac:dyDescent="0.25">
      <c r="A42" s="40" t="s">
        <v>185</v>
      </c>
      <c r="B42" s="40">
        <v>3421</v>
      </c>
      <c r="C42" s="40" t="s">
        <v>331</v>
      </c>
    </row>
    <row r="43" spans="1:3" x14ac:dyDescent="0.25">
      <c r="A43" s="40" t="s">
        <v>185</v>
      </c>
      <c r="B43" s="40">
        <v>3422</v>
      </c>
      <c r="C43" s="40" t="s">
        <v>332</v>
      </c>
    </row>
    <row r="44" spans="1:3" x14ac:dyDescent="0.25">
      <c r="A44" s="40" t="s">
        <v>185</v>
      </c>
      <c r="B44" s="40">
        <v>3423</v>
      </c>
      <c r="C44" s="40" t="s">
        <v>333</v>
      </c>
    </row>
    <row r="45" spans="1:3" x14ac:dyDescent="0.25">
      <c r="A45" s="40" t="s">
        <v>185</v>
      </c>
      <c r="B45" s="40">
        <v>3425</v>
      </c>
      <c r="C45" s="40" t="s">
        <v>334</v>
      </c>
    </row>
    <row r="46" spans="1:3" x14ac:dyDescent="0.25">
      <c r="A46" s="40" t="s">
        <v>185</v>
      </c>
      <c r="B46" s="40">
        <v>3426</v>
      </c>
      <c r="C46" s="40" t="s">
        <v>335</v>
      </c>
    </row>
    <row r="47" spans="1:3" x14ac:dyDescent="0.25">
      <c r="A47" s="40" t="s">
        <v>185</v>
      </c>
      <c r="B47" s="40">
        <v>3427</v>
      </c>
      <c r="C47" s="40" t="s">
        <v>336</v>
      </c>
    </row>
    <row r="48" spans="1:3" x14ac:dyDescent="0.25">
      <c r="A48" s="40" t="s">
        <v>185</v>
      </c>
      <c r="B48" s="40">
        <v>3428</v>
      </c>
      <c r="C48" s="40" t="s">
        <v>337</v>
      </c>
    </row>
    <row r="49" spans="1:3" x14ac:dyDescent="0.25">
      <c r="A49" s="40" t="s">
        <v>185</v>
      </c>
      <c r="B49" s="40">
        <v>3431</v>
      </c>
      <c r="C49" s="40" t="s">
        <v>338</v>
      </c>
    </row>
    <row r="50" spans="1:3" x14ac:dyDescent="0.25">
      <c r="A50" s="40" t="s">
        <v>185</v>
      </c>
      <c r="B50" s="40">
        <v>3432</v>
      </c>
      <c r="C50" s="40" t="s">
        <v>339</v>
      </c>
    </row>
    <row r="51" spans="1:3" x14ac:dyDescent="0.25">
      <c r="A51" s="40" t="s">
        <v>185</v>
      </c>
      <c r="B51" s="40">
        <v>3433</v>
      </c>
      <c r="C51" s="40" t="s">
        <v>340</v>
      </c>
    </row>
    <row r="52" spans="1:3" x14ac:dyDescent="0.25">
      <c r="A52" s="40" t="s">
        <v>185</v>
      </c>
      <c r="B52" s="40">
        <v>3434</v>
      </c>
      <c r="C52" s="40" t="s">
        <v>341</v>
      </c>
    </row>
    <row r="53" spans="1:3" x14ac:dyDescent="0.25">
      <c r="A53" s="40" t="s">
        <v>185</v>
      </c>
      <c r="B53" s="40">
        <v>3511</v>
      </c>
      <c r="C53" s="40" t="s">
        <v>343</v>
      </c>
    </row>
    <row r="54" spans="1:3" x14ac:dyDescent="0.25">
      <c r="A54" s="40" t="s">
        <v>185</v>
      </c>
      <c r="B54" s="40">
        <v>3512</v>
      </c>
      <c r="C54" s="40" t="s">
        <v>342</v>
      </c>
    </row>
    <row r="55" spans="1:3" x14ac:dyDescent="0.25">
      <c r="A55" s="40" t="s">
        <v>185</v>
      </c>
      <c r="B55" s="40">
        <v>3521</v>
      </c>
      <c r="C55" s="40" t="s">
        <v>344</v>
      </c>
    </row>
    <row r="56" spans="1:3" x14ac:dyDescent="0.25">
      <c r="A56" s="40" t="s">
        <v>185</v>
      </c>
      <c r="B56" s="40">
        <v>3522</v>
      </c>
      <c r="C56" s="40" t="s">
        <v>345</v>
      </c>
    </row>
    <row r="57" spans="1:3" x14ac:dyDescent="0.25">
      <c r="A57" s="40" t="s">
        <v>185</v>
      </c>
      <c r="B57" s="40">
        <v>3523</v>
      </c>
      <c r="C57" s="40" t="s">
        <v>346</v>
      </c>
    </row>
    <row r="58" spans="1:3" x14ac:dyDescent="0.25">
      <c r="A58" s="40" t="s">
        <v>185</v>
      </c>
      <c r="B58" s="40">
        <v>3531</v>
      </c>
      <c r="C58" s="40" t="s">
        <v>347</v>
      </c>
    </row>
    <row r="59" spans="1:3" x14ac:dyDescent="0.25">
      <c r="A59" s="40" t="s">
        <v>185</v>
      </c>
      <c r="B59" s="40">
        <v>3611</v>
      </c>
      <c r="C59" s="40" t="s">
        <v>348</v>
      </c>
    </row>
    <row r="60" spans="1:3" x14ac:dyDescent="0.25">
      <c r="A60" s="40" t="s">
        <v>185</v>
      </c>
      <c r="B60" s="40">
        <v>3612</v>
      </c>
      <c r="C60" s="40" t="s">
        <v>349</v>
      </c>
    </row>
    <row r="61" spans="1:3" x14ac:dyDescent="0.25">
      <c r="A61" s="40" t="s">
        <v>185</v>
      </c>
      <c r="B61" s="40">
        <v>3621</v>
      </c>
      <c r="C61" s="40" t="s">
        <v>350</v>
      </c>
    </row>
    <row r="62" spans="1:3" x14ac:dyDescent="0.25">
      <c r="A62" s="40" t="s">
        <v>185</v>
      </c>
      <c r="B62" s="40">
        <v>3622</v>
      </c>
      <c r="C62" s="40" t="s">
        <v>351</v>
      </c>
    </row>
    <row r="63" spans="1:3" x14ac:dyDescent="0.25">
      <c r="A63" s="40" t="s">
        <v>185</v>
      </c>
      <c r="B63" s="40">
        <v>3631</v>
      </c>
      <c r="C63" s="40" t="s">
        <v>352</v>
      </c>
    </row>
    <row r="64" spans="1:3" x14ac:dyDescent="0.25">
      <c r="A64" s="40" t="s">
        <v>185</v>
      </c>
      <c r="B64" s="40">
        <v>3632</v>
      </c>
      <c r="C64" s="40" t="s">
        <v>353</v>
      </c>
    </row>
    <row r="65" spans="1:3" x14ac:dyDescent="0.25">
      <c r="A65" s="40" t="s">
        <v>185</v>
      </c>
      <c r="B65" s="40">
        <v>3661</v>
      </c>
      <c r="C65" s="40" t="s">
        <v>354</v>
      </c>
    </row>
    <row r="66" spans="1:3" x14ac:dyDescent="0.25">
      <c r="A66" s="40" t="s">
        <v>185</v>
      </c>
      <c r="B66" s="40">
        <v>3662</v>
      </c>
      <c r="C66" s="40" t="s">
        <v>355</v>
      </c>
    </row>
    <row r="67" spans="1:3" x14ac:dyDescent="0.25">
      <c r="A67" s="40" t="s">
        <v>185</v>
      </c>
      <c r="B67" s="40">
        <v>3672</v>
      </c>
      <c r="C67" s="40" t="s">
        <v>356</v>
      </c>
    </row>
    <row r="68" spans="1:3" x14ac:dyDescent="0.25">
      <c r="A68" s="40" t="s">
        <v>185</v>
      </c>
      <c r="B68" s="40">
        <v>3673</v>
      </c>
      <c r="C68" s="40" t="s">
        <v>357</v>
      </c>
    </row>
    <row r="69" spans="1:3" x14ac:dyDescent="0.25">
      <c r="A69" s="40" t="s">
        <v>185</v>
      </c>
      <c r="B69" s="40">
        <v>3674</v>
      </c>
      <c r="C69" s="40" t="s">
        <v>358</v>
      </c>
    </row>
    <row r="70" spans="1:3" x14ac:dyDescent="0.25">
      <c r="A70" s="40" t="s">
        <v>185</v>
      </c>
      <c r="B70" s="40">
        <v>3681</v>
      </c>
      <c r="C70" s="40" t="s">
        <v>360</v>
      </c>
    </row>
    <row r="71" spans="1:3" x14ac:dyDescent="0.25">
      <c r="A71" s="40" t="s">
        <v>185</v>
      </c>
      <c r="B71" s="40">
        <v>3682</v>
      </c>
      <c r="C71" s="40" t="s">
        <v>361</v>
      </c>
    </row>
    <row r="72" spans="1:3" x14ac:dyDescent="0.25">
      <c r="A72" s="40" t="s">
        <v>185</v>
      </c>
      <c r="B72" s="40">
        <v>3691</v>
      </c>
      <c r="C72" s="40" t="s">
        <v>362</v>
      </c>
    </row>
    <row r="73" spans="1:3" x14ac:dyDescent="0.25">
      <c r="A73" s="40" t="s">
        <v>185</v>
      </c>
      <c r="B73" s="40">
        <v>3692</v>
      </c>
      <c r="C73" s="40" t="s">
        <v>363</v>
      </c>
    </row>
    <row r="74" spans="1:3" x14ac:dyDescent="0.25">
      <c r="A74" s="40" t="s">
        <v>185</v>
      </c>
      <c r="B74" s="40">
        <v>3693</v>
      </c>
      <c r="C74" s="40" t="s">
        <v>364</v>
      </c>
    </row>
    <row r="75" spans="1:3" x14ac:dyDescent="0.25">
      <c r="A75" s="40" t="s">
        <v>185</v>
      </c>
      <c r="B75" s="40">
        <v>3694</v>
      </c>
      <c r="C75" s="40" t="s">
        <v>365</v>
      </c>
    </row>
    <row r="76" spans="1:3" x14ac:dyDescent="0.25">
      <c r="A76" s="40" t="s">
        <v>185</v>
      </c>
      <c r="B76" s="40">
        <v>3711</v>
      </c>
      <c r="C76" s="40" t="s">
        <v>366</v>
      </c>
    </row>
    <row r="77" spans="1:3" x14ac:dyDescent="0.25">
      <c r="A77" s="40" t="s">
        <v>185</v>
      </c>
      <c r="B77" s="40">
        <v>3712</v>
      </c>
      <c r="C77" s="40" t="s">
        <v>367</v>
      </c>
    </row>
    <row r="78" spans="1:3" x14ac:dyDescent="0.25">
      <c r="A78" s="40" t="s">
        <v>185</v>
      </c>
      <c r="B78" s="40">
        <v>3713</v>
      </c>
      <c r="C78" s="40" t="s">
        <v>368</v>
      </c>
    </row>
    <row r="79" spans="1:3" x14ac:dyDescent="0.25">
      <c r="A79" s="40" t="s">
        <v>185</v>
      </c>
      <c r="B79" s="40">
        <v>3714</v>
      </c>
      <c r="C79" s="40" t="s">
        <v>369</v>
      </c>
    </row>
    <row r="80" spans="1:3" x14ac:dyDescent="0.25">
      <c r="A80" s="40" t="s">
        <v>185</v>
      </c>
      <c r="B80" s="40">
        <v>3715</v>
      </c>
      <c r="C80" s="40" t="s">
        <v>370</v>
      </c>
    </row>
    <row r="81" spans="1:3" x14ac:dyDescent="0.25">
      <c r="A81" s="40" t="s">
        <v>185</v>
      </c>
      <c r="B81" s="40">
        <v>3721</v>
      </c>
      <c r="C81" s="40" t="s">
        <v>371</v>
      </c>
    </row>
    <row r="82" spans="1:3" x14ac:dyDescent="0.25">
      <c r="A82" s="40" t="s">
        <v>185</v>
      </c>
      <c r="B82" s="40">
        <v>3722</v>
      </c>
      <c r="C82" s="40" t="s">
        <v>372</v>
      </c>
    </row>
    <row r="83" spans="1:3" x14ac:dyDescent="0.25">
      <c r="A83" s="40" t="s">
        <v>185</v>
      </c>
      <c r="B83" s="40">
        <v>3723</v>
      </c>
      <c r="C83" s="40" t="s">
        <v>373</v>
      </c>
    </row>
    <row r="84" spans="1:3" x14ac:dyDescent="0.25">
      <c r="A84" s="40" t="s">
        <v>185</v>
      </c>
      <c r="B84" s="40">
        <v>3811</v>
      </c>
      <c r="C84" s="40" t="s">
        <v>375</v>
      </c>
    </row>
    <row r="85" spans="1:3" x14ac:dyDescent="0.25">
      <c r="A85" s="40" t="s">
        <v>185</v>
      </c>
      <c r="B85" s="40">
        <v>3812</v>
      </c>
      <c r="C85" s="40" t="s">
        <v>376</v>
      </c>
    </row>
    <row r="86" spans="1:3" x14ac:dyDescent="0.25">
      <c r="A86" s="40" t="s">
        <v>185</v>
      </c>
      <c r="B86" s="40">
        <v>3813</v>
      </c>
      <c r="C86" s="40" t="s">
        <v>377</v>
      </c>
    </row>
    <row r="87" spans="1:3" x14ac:dyDescent="0.25">
      <c r="A87" s="40" t="s">
        <v>185</v>
      </c>
      <c r="B87" s="40">
        <v>3821</v>
      </c>
      <c r="C87" s="40" t="s">
        <v>379</v>
      </c>
    </row>
    <row r="88" spans="1:3" x14ac:dyDescent="0.25">
      <c r="A88" s="40" t="s">
        <v>185</v>
      </c>
      <c r="B88" s="40">
        <v>3822</v>
      </c>
      <c r="C88" s="40" t="s">
        <v>380</v>
      </c>
    </row>
    <row r="89" spans="1:3" x14ac:dyDescent="0.25">
      <c r="A89" s="40" t="s">
        <v>185</v>
      </c>
      <c r="B89" s="40">
        <v>3823</v>
      </c>
      <c r="C89" s="40" t="s">
        <v>381</v>
      </c>
    </row>
    <row r="90" spans="1:3" x14ac:dyDescent="0.25">
      <c r="A90" s="40" t="s">
        <v>185</v>
      </c>
      <c r="B90" s="40">
        <v>3831</v>
      </c>
      <c r="C90" s="40" t="s">
        <v>382</v>
      </c>
    </row>
    <row r="91" spans="1:3" x14ac:dyDescent="0.25">
      <c r="A91" s="40" t="s">
        <v>185</v>
      </c>
      <c r="B91" s="40">
        <v>3832</v>
      </c>
      <c r="C91" s="40" t="s">
        <v>383</v>
      </c>
    </row>
    <row r="92" spans="1:3" x14ac:dyDescent="0.25">
      <c r="A92" s="40" t="s">
        <v>185</v>
      </c>
      <c r="B92" s="40">
        <v>3833</v>
      </c>
      <c r="C92" s="40" t="s">
        <v>384</v>
      </c>
    </row>
    <row r="93" spans="1:3" x14ac:dyDescent="0.25">
      <c r="A93" s="40" t="s">
        <v>185</v>
      </c>
      <c r="B93" s="40">
        <v>3834</v>
      </c>
      <c r="C93" s="40" t="s">
        <v>385</v>
      </c>
    </row>
    <row r="94" spans="1:3" x14ac:dyDescent="0.25">
      <c r="A94" s="40" t="s">
        <v>185</v>
      </c>
      <c r="B94" s="40">
        <v>3835</v>
      </c>
      <c r="C94" s="40" t="s">
        <v>287</v>
      </c>
    </row>
    <row r="95" spans="1:3" x14ac:dyDescent="0.25">
      <c r="A95" s="40" t="s">
        <v>185</v>
      </c>
      <c r="B95" s="40">
        <v>3841</v>
      </c>
      <c r="C95" s="40" t="s">
        <v>386</v>
      </c>
    </row>
    <row r="96" spans="1:3" x14ac:dyDescent="0.25">
      <c r="A96" s="40" t="s">
        <v>185</v>
      </c>
      <c r="B96" s="40">
        <v>3842</v>
      </c>
      <c r="C96" s="40" t="s">
        <v>387</v>
      </c>
    </row>
    <row r="97" spans="1:3" x14ac:dyDescent="0.25">
      <c r="A97" s="40" t="s">
        <v>185</v>
      </c>
      <c r="B97" s="40">
        <v>3861</v>
      </c>
      <c r="C97" s="40" t="s">
        <v>388</v>
      </c>
    </row>
    <row r="98" spans="1:3" x14ac:dyDescent="0.25">
      <c r="A98" s="40" t="s">
        <v>185</v>
      </c>
      <c r="B98" s="40">
        <v>3862</v>
      </c>
      <c r="C98" s="40" t="s">
        <v>389</v>
      </c>
    </row>
    <row r="99" spans="1:3" x14ac:dyDescent="0.25">
      <c r="A99" s="40" t="s">
        <v>185</v>
      </c>
      <c r="B99" s="40">
        <v>3863</v>
      </c>
      <c r="C99" s="40" t="s">
        <v>390</v>
      </c>
    </row>
    <row r="100" spans="1:3" x14ac:dyDescent="0.25">
      <c r="A100" s="40" t="s">
        <v>185</v>
      </c>
      <c r="B100" s="40">
        <v>3864</v>
      </c>
      <c r="C100" s="40" t="s">
        <v>391</v>
      </c>
    </row>
    <row r="101" spans="1:3" x14ac:dyDescent="0.25">
      <c r="A101" s="40" t="s">
        <v>185</v>
      </c>
      <c r="B101" s="40">
        <v>3911</v>
      </c>
      <c r="C101" s="40" t="s">
        <v>392</v>
      </c>
    </row>
    <row r="102" spans="1:3" x14ac:dyDescent="0.25">
      <c r="A102" s="40" t="s">
        <v>185</v>
      </c>
      <c r="B102" s="40">
        <v>3921</v>
      </c>
      <c r="C102" s="40" t="s">
        <v>224</v>
      </c>
    </row>
    <row r="103" spans="1:3" x14ac:dyDescent="0.25">
      <c r="A103" s="40" t="s">
        <v>185</v>
      </c>
      <c r="B103" s="40">
        <v>4111</v>
      </c>
      <c r="C103" s="40" t="s">
        <v>186</v>
      </c>
    </row>
    <row r="104" spans="1:3" x14ac:dyDescent="0.25">
      <c r="A104" s="40" t="s">
        <v>185</v>
      </c>
      <c r="B104" s="40">
        <v>4112</v>
      </c>
      <c r="C104" s="40" t="s">
        <v>187</v>
      </c>
    </row>
    <row r="105" spans="1:3" x14ac:dyDescent="0.25">
      <c r="A105" s="40" t="s">
        <v>185</v>
      </c>
      <c r="B105" s="40">
        <v>4113</v>
      </c>
      <c r="C105" s="40" t="s">
        <v>188</v>
      </c>
    </row>
    <row r="106" spans="1:3" x14ac:dyDescent="0.25">
      <c r="A106" s="40" t="s">
        <v>185</v>
      </c>
      <c r="B106" s="40">
        <v>4121</v>
      </c>
      <c r="C106" s="40" t="s">
        <v>189</v>
      </c>
    </row>
    <row r="107" spans="1:3" x14ac:dyDescent="0.25">
      <c r="A107" s="40" t="s">
        <v>185</v>
      </c>
      <c r="B107" s="40">
        <v>4122</v>
      </c>
      <c r="C107" s="40" t="s">
        <v>190</v>
      </c>
    </row>
    <row r="108" spans="1:3" x14ac:dyDescent="0.25">
      <c r="A108" s="40" t="s">
        <v>185</v>
      </c>
      <c r="B108" s="40">
        <v>4123</v>
      </c>
      <c r="C108" s="40" t="s">
        <v>191</v>
      </c>
    </row>
    <row r="109" spans="1:3" x14ac:dyDescent="0.25">
      <c r="A109" s="40" t="s">
        <v>185</v>
      </c>
      <c r="B109" s="40">
        <v>4124</v>
      </c>
      <c r="C109" s="40" t="s">
        <v>192</v>
      </c>
    </row>
    <row r="110" spans="1:3" x14ac:dyDescent="0.25">
      <c r="A110" s="40" t="s">
        <v>185</v>
      </c>
      <c r="B110" s="40">
        <v>4125</v>
      </c>
      <c r="C110" s="40" t="s">
        <v>193</v>
      </c>
    </row>
    <row r="111" spans="1:3" x14ac:dyDescent="0.25">
      <c r="A111" s="40" t="s">
        <v>185</v>
      </c>
      <c r="B111" s="40">
        <v>4126</v>
      </c>
      <c r="C111" s="40" t="s">
        <v>194</v>
      </c>
    </row>
    <row r="112" spans="1:3" x14ac:dyDescent="0.25">
      <c r="A112" s="40" t="s">
        <v>185</v>
      </c>
      <c r="B112" s="40">
        <v>4211</v>
      </c>
      <c r="C112" s="40" t="s">
        <v>195</v>
      </c>
    </row>
    <row r="113" spans="1:3" x14ac:dyDescent="0.25">
      <c r="A113" s="40" t="s">
        <v>185</v>
      </c>
      <c r="B113" s="40">
        <v>4212</v>
      </c>
      <c r="C113" s="40" t="s">
        <v>196</v>
      </c>
    </row>
    <row r="114" spans="1:3" x14ac:dyDescent="0.25">
      <c r="A114" s="40" t="s">
        <v>185</v>
      </c>
      <c r="B114" s="40">
        <v>4213</v>
      </c>
      <c r="C114" s="40" t="s">
        <v>197</v>
      </c>
    </row>
    <row r="115" spans="1:3" x14ac:dyDescent="0.25">
      <c r="A115" s="40" t="s">
        <v>185</v>
      </c>
      <c r="B115" s="40">
        <v>4214</v>
      </c>
      <c r="C115" s="40" t="s">
        <v>198</v>
      </c>
    </row>
    <row r="116" spans="1:3" x14ac:dyDescent="0.25">
      <c r="A116" s="40" t="s">
        <v>185</v>
      </c>
      <c r="B116" s="40">
        <v>4221</v>
      </c>
      <c r="C116" s="40" t="s">
        <v>199</v>
      </c>
    </row>
    <row r="117" spans="1:3" x14ac:dyDescent="0.25">
      <c r="A117" s="40" t="s">
        <v>185</v>
      </c>
      <c r="B117" s="40">
        <v>4222</v>
      </c>
      <c r="C117" s="40" t="s">
        <v>200</v>
      </c>
    </row>
    <row r="118" spans="1:3" x14ac:dyDescent="0.25">
      <c r="A118" s="40" t="s">
        <v>185</v>
      </c>
      <c r="B118" s="40">
        <v>4223</v>
      </c>
      <c r="C118" s="40" t="s">
        <v>201</v>
      </c>
    </row>
    <row r="119" spans="1:3" x14ac:dyDescent="0.25">
      <c r="A119" s="40" t="s">
        <v>185</v>
      </c>
      <c r="B119" s="40">
        <v>4224</v>
      </c>
      <c r="C119" s="40" t="s">
        <v>202</v>
      </c>
    </row>
    <row r="120" spans="1:3" x14ac:dyDescent="0.25">
      <c r="A120" s="40" t="s">
        <v>185</v>
      </c>
      <c r="B120" s="40">
        <v>4225</v>
      </c>
      <c r="C120" s="40" t="s">
        <v>203</v>
      </c>
    </row>
    <row r="121" spans="1:3" x14ac:dyDescent="0.25">
      <c r="A121" s="40" t="s">
        <v>185</v>
      </c>
      <c r="B121" s="40">
        <v>4226</v>
      </c>
      <c r="C121" s="40" t="s">
        <v>204</v>
      </c>
    </row>
    <row r="122" spans="1:3" x14ac:dyDescent="0.25">
      <c r="A122" s="40" t="s">
        <v>185</v>
      </c>
      <c r="B122" s="40">
        <v>4227</v>
      </c>
      <c r="C122" s="40" t="s">
        <v>205</v>
      </c>
    </row>
    <row r="123" spans="1:3" x14ac:dyDescent="0.25">
      <c r="A123" s="40" t="s">
        <v>185</v>
      </c>
      <c r="B123" s="40">
        <v>4228</v>
      </c>
      <c r="C123" s="40" t="s">
        <v>206</v>
      </c>
    </row>
    <row r="124" spans="1:3" x14ac:dyDescent="0.25">
      <c r="A124" s="40" t="s">
        <v>185</v>
      </c>
      <c r="B124" s="40">
        <v>4231</v>
      </c>
      <c r="C124" s="40" t="s">
        <v>207</v>
      </c>
    </row>
    <row r="125" spans="1:3" x14ac:dyDescent="0.25">
      <c r="A125" s="40" t="s">
        <v>185</v>
      </c>
      <c r="B125" s="40">
        <v>4232</v>
      </c>
      <c r="C125" s="40" t="s">
        <v>208</v>
      </c>
    </row>
    <row r="126" spans="1:3" x14ac:dyDescent="0.25">
      <c r="A126" s="40" t="s">
        <v>185</v>
      </c>
      <c r="B126" s="40">
        <v>4233</v>
      </c>
      <c r="C126" s="40" t="s">
        <v>209</v>
      </c>
    </row>
    <row r="127" spans="1:3" x14ac:dyDescent="0.25">
      <c r="A127" s="40" t="s">
        <v>185</v>
      </c>
      <c r="B127" s="40">
        <v>4234</v>
      </c>
      <c r="C127" s="40" t="s">
        <v>210</v>
      </c>
    </row>
    <row r="128" spans="1:3" x14ac:dyDescent="0.25">
      <c r="A128" s="40" t="s">
        <v>185</v>
      </c>
      <c r="B128" s="40">
        <v>4241</v>
      </c>
      <c r="C128" s="40" t="s">
        <v>211</v>
      </c>
    </row>
    <row r="129" spans="1:3" x14ac:dyDescent="0.25">
      <c r="A129" s="40" t="s">
        <v>185</v>
      </c>
      <c r="B129" s="40">
        <v>4242</v>
      </c>
      <c r="C129" s="40" t="s">
        <v>212</v>
      </c>
    </row>
    <row r="130" spans="1:3" x14ac:dyDescent="0.25">
      <c r="A130" s="40" t="s">
        <v>185</v>
      </c>
      <c r="B130" s="40">
        <v>4243</v>
      </c>
      <c r="C130" s="40" t="s">
        <v>213</v>
      </c>
    </row>
    <row r="131" spans="1:3" x14ac:dyDescent="0.25">
      <c r="A131" s="40" t="s">
        <v>185</v>
      </c>
      <c r="B131" s="40">
        <v>4244</v>
      </c>
      <c r="C131" s="40" t="s">
        <v>214</v>
      </c>
    </row>
    <row r="132" spans="1:3" x14ac:dyDescent="0.25">
      <c r="A132" s="40" t="s">
        <v>185</v>
      </c>
      <c r="B132" s="40">
        <v>4251</v>
      </c>
      <c r="C132" s="40" t="s">
        <v>215</v>
      </c>
    </row>
    <row r="133" spans="1:3" x14ac:dyDescent="0.25">
      <c r="A133" s="40" t="s">
        <v>185</v>
      </c>
      <c r="B133" s="40">
        <v>4252</v>
      </c>
      <c r="C133" s="40" t="s">
        <v>216</v>
      </c>
    </row>
    <row r="134" spans="1:3" x14ac:dyDescent="0.25">
      <c r="A134" s="40" t="s">
        <v>185</v>
      </c>
      <c r="B134" s="40">
        <v>4261</v>
      </c>
      <c r="C134" s="40" t="s">
        <v>217</v>
      </c>
    </row>
    <row r="135" spans="1:3" x14ac:dyDescent="0.25">
      <c r="A135" s="40" t="s">
        <v>185</v>
      </c>
      <c r="B135" s="40">
        <v>4262</v>
      </c>
      <c r="C135" s="40" t="s">
        <v>218</v>
      </c>
    </row>
    <row r="136" spans="1:3" x14ac:dyDescent="0.25">
      <c r="A136" s="40" t="s">
        <v>185</v>
      </c>
      <c r="B136" s="40">
        <v>4263</v>
      </c>
      <c r="C136" s="40" t="s">
        <v>219</v>
      </c>
    </row>
    <row r="137" spans="1:3" x14ac:dyDescent="0.25">
      <c r="A137" s="40" t="s">
        <v>185</v>
      </c>
      <c r="B137" s="40">
        <v>4264</v>
      </c>
      <c r="C137" s="40" t="s">
        <v>220</v>
      </c>
    </row>
    <row r="138" spans="1:3" x14ac:dyDescent="0.25">
      <c r="A138" s="40" t="s">
        <v>185</v>
      </c>
      <c r="B138" s="40">
        <v>4311</v>
      </c>
      <c r="C138" s="40" t="s">
        <v>221</v>
      </c>
    </row>
    <row r="139" spans="1:3" x14ac:dyDescent="0.25">
      <c r="A139" s="40" t="s">
        <v>185</v>
      </c>
      <c r="B139" s="40">
        <v>4312</v>
      </c>
      <c r="C139" s="40" t="s">
        <v>222</v>
      </c>
    </row>
    <row r="140" spans="1:3" x14ac:dyDescent="0.25">
      <c r="A140" s="40" t="s">
        <v>185</v>
      </c>
      <c r="B140" s="40">
        <v>4411</v>
      </c>
      <c r="C140" s="40" t="s">
        <v>223</v>
      </c>
    </row>
    <row r="141" spans="1:3" x14ac:dyDescent="0.25">
      <c r="A141" s="40" t="s">
        <v>185</v>
      </c>
      <c r="B141" s="40">
        <v>4511</v>
      </c>
      <c r="C141" s="40" t="s">
        <v>314</v>
      </c>
    </row>
    <row r="142" spans="1:3" x14ac:dyDescent="0.25">
      <c r="A142" s="40" t="s">
        <v>185</v>
      </c>
      <c r="B142" s="40">
        <v>4521</v>
      </c>
      <c r="C142" s="40" t="s">
        <v>315</v>
      </c>
    </row>
    <row r="143" spans="1:3" x14ac:dyDescent="0.25">
      <c r="A143" s="40" t="s">
        <v>185</v>
      </c>
      <c r="B143" s="40">
        <v>4531</v>
      </c>
      <c r="C143" s="40" t="s">
        <v>316</v>
      </c>
    </row>
    <row r="144" spans="1:3" x14ac:dyDescent="0.25">
      <c r="A144" s="40" t="s">
        <v>185</v>
      </c>
      <c r="B144" s="40">
        <v>4541</v>
      </c>
      <c r="C144" s="40" t="s">
        <v>317</v>
      </c>
    </row>
    <row r="145" spans="1:3" x14ac:dyDescent="0.25">
      <c r="A145" s="40" t="s">
        <v>185</v>
      </c>
      <c r="B145" s="40">
        <v>4911</v>
      </c>
      <c r="C145" s="40" t="s">
        <v>392</v>
      </c>
    </row>
    <row r="146" spans="1:3" x14ac:dyDescent="0.25">
      <c r="A146" s="40" t="s">
        <v>185</v>
      </c>
      <c r="B146" s="40">
        <v>6111</v>
      </c>
      <c r="C146" s="40" t="s">
        <v>226</v>
      </c>
    </row>
    <row r="147" spans="1:3" x14ac:dyDescent="0.25">
      <c r="A147" s="40" t="s">
        <v>185</v>
      </c>
      <c r="B147" s="40">
        <v>6112</v>
      </c>
      <c r="C147" s="40" t="s">
        <v>227</v>
      </c>
    </row>
    <row r="148" spans="1:3" x14ac:dyDescent="0.25">
      <c r="A148" s="40" t="s">
        <v>185</v>
      </c>
      <c r="B148" s="40">
        <v>6113</v>
      </c>
      <c r="C148" s="40" t="s">
        <v>228</v>
      </c>
    </row>
    <row r="149" spans="1:3" x14ac:dyDescent="0.25">
      <c r="A149" s="40" t="s">
        <v>185</v>
      </c>
      <c r="B149" s="40">
        <v>6114</v>
      </c>
      <c r="C149" s="40" t="s">
        <v>229</v>
      </c>
    </row>
    <row r="150" spans="1:3" x14ac:dyDescent="0.25">
      <c r="A150" s="40" t="s">
        <v>185</v>
      </c>
      <c r="B150" s="40">
        <v>6115</v>
      </c>
      <c r="C150" s="40" t="s">
        <v>230</v>
      </c>
    </row>
    <row r="151" spans="1:3" x14ac:dyDescent="0.25">
      <c r="A151" s="40" t="s">
        <v>185</v>
      </c>
      <c r="B151" s="40">
        <v>6116</v>
      </c>
      <c r="C151" s="40" t="s">
        <v>231</v>
      </c>
    </row>
    <row r="152" spans="1:3" x14ac:dyDescent="0.25">
      <c r="A152" s="40" t="s">
        <v>185</v>
      </c>
      <c r="B152" s="40">
        <v>6117</v>
      </c>
      <c r="C152" s="40" t="s">
        <v>393</v>
      </c>
    </row>
    <row r="153" spans="1:3" x14ac:dyDescent="0.25">
      <c r="A153" s="40" t="s">
        <v>185</v>
      </c>
      <c r="B153" s="40">
        <v>6119</v>
      </c>
      <c r="C153" s="40" t="s">
        <v>232</v>
      </c>
    </row>
    <row r="154" spans="1:3" x14ac:dyDescent="0.25">
      <c r="A154" s="40" t="s">
        <v>185</v>
      </c>
      <c r="B154" s="40">
        <v>6121</v>
      </c>
      <c r="C154" s="40" t="s">
        <v>234</v>
      </c>
    </row>
    <row r="155" spans="1:3" x14ac:dyDescent="0.25">
      <c r="A155" s="40" t="s">
        <v>185</v>
      </c>
      <c r="B155" s="40">
        <v>6122</v>
      </c>
      <c r="C155" s="40" t="s">
        <v>235</v>
      </c>
    </row>
    <row r="156" spans="1:3" x14ac:dyDescent="0.25">
      <c r="A156" s="40" t="s">
        <v>185</v>
      </c>
      <c r="B156" s="40">
        <v>6123</v>
      </c>
      <c r="C156" s="40" t="s">
        <v>236</v>
      </c>
    </row>
    <row r="157" spans="1:3" x14ac:dyDescent="0.25">
      <c r="A157" s="40" t="s">
        <v>185</v>
      </c>
      <c r="B157" s="40">
        <v>6124</v>
      </c>
      <c r="C157" s="40" t="s">
        <v>237</v>
      </c>
    </row>
    <row r="158" spans="1:3" x14ac:dyDescent="0.25">
      <c r="A158" s="40" t="s">
        <v>185</v>
      </c>
      <c r="B158" s="40">
        <v>6125</v>
      </c>
      <c r="C158" s="40" t="s">
        <v>394</v>
      </c>
    </row>
    <row r="159" spans="1:3" x14ac:dyDescent="0.25">
      <c r="A159" s="40" t="s">
        <v>185</v>
      </c>
      <c r="B159" s="40">
        <v>6131</v>
      </c>
      <c r="C159" s="40" t="s">
        <v>239</v>
      </c>
    </row>
    <row r="160" spans="1:3" x14ac:dyDescent="0.25">
      <c r="A160" s="40" t="s">
        <v>185</v>
      </c>
      <c r="B160" s="40">
        <v>6132</v>
      </c>
      <c r="C160" s="40" t="s">
        <v>240</v>
      </c>
    </row>
    <row r="161" spans="1:3" x14ac:dyDescent="0.25">
      <c r="A161" s="40" t="s">
        <v>185</v>
      </c>
      <c r="B161" s="40">
        <v>6133</v>
      </c>
      <c r="C161" s="40" t="s">
        <v>241</v>
      </c>
    </row>
    <row r="162" spans="1:3" x14ac:dyDescent="0.25">
      <c r="A162" s="40" t="s">
        <v>185</v>
      </c>
      <c r="B162" s="40">
        <v>6134</v>
      </c>
      <c r="C162" s="40" t="s">
        <v>242</v>
      </c>
    </row>
    <row r="163" spans="1:3" x14ac:dyDescent="0.25">
      <c r="A163" s="40" t="s">
        <v>185</v>
      </c>
      <c r="B163" s="40">
        <v>6135</v>
      </c>
      <c r="C163" s="40" t="s">
        <v>243</v>
      </c>
    </row>
    <row r="164" spans="1:3" x14ac:dyDescent="0.25">
      <c r="A164" s="40" t="s">
        <v>185</v>
      </c>
      <c r="B164" s="40">
        <v>6141</v>
      </c>
      <c r="C164" s="40" t="s">
        <v>245</v>
      </c>
    </row>
    <row r="165" spans="1:3" x14ac:dyDescent="0.25">
      <c r="A165" s="40" t="s">
        <v>185</v>
      </c>
      <c r="B165" s="40">
        <v>6142</v>
      </c>
      <c r="C165" s="40" t="s">
        <v>246</v>
      </c>
    </row>
    <row r="166" spans="1:3" x14ac:dyDescent="0.25">
      <c r="A166" s="40" t="s">
        <v>185</v>
      </c>
      <c r="B166" s="40">
        <v>6143</v>
      </c>
      <c r="C166" s="40" t="s">
        <v>247</v>
      </c>
    </row>
    <row r="167" spans="1:3" x14ac:dyDescent="0.25">
      <c r="A167" s="40" t="s">
        <v>185</v>
      </c>
      <c r="B167" s="40">
        <v>6145</v>
      </c>
      <c r="C167" s="40" t="s">
        <v>248</v>
      </c>
    </row>
    <row r="168" spans="1:3" x14ac:dyDescent="0.25">
      <c r="A168" s="40" t="s">
        <v>185</v>
      </c>
      <c r="B168" s="40">
        <v>6146</v>
      </c>
      <c r="C168" s="40" t="s">
        <v>249</v>
      </c>
    </row>
    <row r="169" spans="1:3" x14ac:dyDescent="0.25">
      <c r="A169" s="40" t="s">
        <v>185</v>
      </c>
      <c r="B169" s="40">
        <v>6147</v>
      </c>
      <c r="C169" s="40" t="s">
        <v>250</v>
      </c>
    </row>
    <row r="170" spans="1:3" x14ac:dyDescent="0.25">
      <c r="A170" s="40" t="s">
        <v>185</v>
      </c>
      <c r="B170" s="40">
        <v>6148</v>
      </c>
      <c r="C170" s="40" t="s">
        <v>251</v>
      </c>
    </row>
    <row r="171" spans="1:3" x14ac:dyDescent="0.25">
      <c r="A171" s="40" t="s">
        <v>185</v>
      </c>
      <c r="B171" s="40">
        <v>6151</v>
      </c>
      <c r="C171" s="40" t="s">
        <v>253</v>
      </c>
    </row>
    <row r="172" spans="1:3" x14ac:dyDescent="0.25">
      <c r="A172" s="40" t="s">
        <v>185</v>
      </c>
      <c r="B172" s="40">
        <v>6152</v>
      </c>
      <c r="C172" s="40" t="s">
        <v>254</v>
      </c>
    </row>
    <row r="173" spans="1:3" x14ac:dyDescent="0.25">
      <c r="A173" s="40" t="s">
        <v>185</v>
      </c>
      <c r="B173" s="40">
        <v>6161</v>
      </c>
      <c r="C173" s="40" t="s">
        <v>256</v>
      </c>
    </row>
    <row r="174" spans="1:3" x14ac:dyDescent="0.25">
      <c r="A174" s="40" t="s">
        <v>185</v>
      </c>
      <c r="B174" s="40">
        <v>6162</v>
      </c>
      <c r="C174" s="40" t="s">
        <v>257</v>
      </c>
    </row>
    <row r="175" spans="1:3" x14ac:dyDescent="0.25">
      <c r="A175" s="40" t="s">
        <v>185</v>
      </c>
      <c r="B175" s="40">
        <v>6163</v>
      </c>
      <c r="C175" s="40" t="s">
        <v>258</v>
      </c>
    </row>
    <row r="176" spans="1:3" x14ac:dyDescent="0.25">
      <c r="A176" s="40" t="s">
        <v>185</v>
      </c>
      <c r="B176" s="40">
        <v>6211</v>
      </c>
      <c r="C176" s="40" t="s">
        <v>259</v>
      </c>
    </row>
    <row r="177" spans="1:3" x14ac:dyDescent="0.25">
      <c r="A177" s="40" t="s">
        <v>185</v>
      </c>
      <c r="B177" s="40">
        <v>6212</v>
      </c>
      <c r="C177" s="40" t="s">
        <v>260</v>
      </c>
    </row>
    <row r="178" spans="1:3" x14ac:dyDescent="0.25">
      <c r="A178" s="40" t="s">
        <v>185</v>
      </c>
      <c r="B178" s="40">
        <v>6221</v>
      </c>
      <c r="C178" s="40" t="s">
        <v>261</v>
      </c>
    </row>
    <row r="179" spans="1:3" x14ac:dyDescent="0.25">
      <c r="A179" s="40" t="s">
        <v>185</v>
      </c>
      <c r="B179" s="40">
        <v>6232</v>
      </c>
      <c r="C179" s="40" t="s">
        <v>262</v>
      </c>
    </row>
    <row r="180" spans="1:3" x14ac:dyDescent="0.25">
      <c r="A180" s="40" t="s">
        <v>185</v>
      </c>
      <c r="B180" s="40">
        <v>6311</v>
      </c>
      <c r="C180" s="40" t="s">
        <v>396</v>
      </c>
    </row>
    <row r="181" spans="1:3" x14ac:dyDescent="0.25">
      <c r="A181" s="40" t="s">
        <v>185</v>
      </c>
      <c r="B181" s="40">
        <v>6312</v>
      </c>
      <c r="C181" s="40" t="s">
        <v>397</v>
      </c>
    </row>
    <row r="182" spans="1:3" x14ac:dyDescent="0.25">
      <c r="A182" s="40" t="s">
        <v>185</v>
      </c>
      <c r="B182" s="40">
        <v>6321</v>
      </c>
      <c r="C182" s="40" t="s">
        <v>399</v>
      </c>
    </row>
    <row r="183" spans="1:3" x14ac:dyDescent="0.25">
      <c r="A183" s="40" t="s">
        <v>185</v>
      </c>
      <c r="B183" s="40">
        <v>6322</v>
      </c>
      <c r="C183" s="40" t="s">
        <v>400</v>
      </c>
    </row>
    <row r="184" spans="1:3" x14ac:dyDescent="0.25">
      <c r="A184" s="40" t="s">
        <v>185</v>
      </c>
      <c r="B184" s="40">
        <v>6323</v>
      </c>
      <c r="C184" s="40" t="s">
        <v>401</v>
      </c>
    </row>
    <row r="185" spans="1:3" x14ac:dyDescent="0.25">
      <c r="A185" s="40" t="s">
        <v>185</v>
      </c>
      <c r="B185" s="40">
        <v>6324</v>
      </c>
      <c r="C185" s="40" t="s">
        <v>402</v>
      </c>
    </row>
    <row r="186" spans="1:3" x14ac:dyDescent="0.25">
      <c r="A186" s="40" t="s">
        <v>185</v>
      </c>
      <c r="B186" s="40">
        <v>6331</v>
      </c>
      <c r="C186" s="40" t="s">
        <v>404</v>
      </c>
    </row>
    <row r="187" spans="1:3" x14ac:dyDescent="0.25">
      <c r="A187" s="40" t="s">
        <v>185</v>
      </c>
      <c r="B187" s="40">
        <v>6332</v>
      </c>
      <c r="C187" s="40" t="s">
        <v>405</v>
      </c>
    </row>
    <row r="188" spans="1:3" x14ac:dyDescent="0.25">
      <c r="A188" s="40" t="s">
        <v>185</v>
      </c>
      <c r="B188" s="40">
        <v>6341</v>
      </c>
      <c r="C188" s="40" t="s">
        <v>407</v>
      </c>
    </row>
    <row r="189" spans="1:3" x14ac:dyDescent="0.25">
      <c r="A189" s="40" t="s">
        <v>185</v>
      </c>
      <c r="B189" s="40">
        <v>6342</v>
      </c>
      <c r="C189" s="40" t="s">
        <v>408</v>
      </c>
    </row>
    <row r="190" spans="1:3" x14ac:dyDescent="0.25">
      <c r="A190" s="40" t="s">
        <v>185</v>
      </c>
      <c r="B190" s="40">
        <v>6351</v>
      </c>
      <c r="C190" s="40" t="s">
        <v>264</v>
      </c>
    </row>
    <row r="191" spans="1:3" x14ac:dyDescent="0.25">
      <c r="A191" s="40" t="s">
        <v>185</v>
      </c>
      <c r="B191" s="40">
        <v>6352</v>
      </c>
      <c r="C191" s="40" t="s">
        <v>265</v>
      </c>
    </row>
    <row r="192" spans="1:3" x14ac:dyDescent="0.25">
      <c r="A192" s="40" t="s">
        <v>185</v>
      </c>
      <c r="B192" s="40">
        <v>6361</v>
      </c>
      <c r="C192" s="40" t="s">
        <v>410</v>
      </c>
    </row>
    <row r="193" spans="1:3" x14ac:dyDescent="0.25">
      <c r="A193" s="40" t="s">
        <v>185</v>
      </c>
      <c r="B193" s="40">
        <v>6362</v>
      </c>
      <c r="C193" s="40" t="s">
        <v>411</v>
      </c>
    </row>
    <row r="194" spans="1:3" x14ac:dyDescent="0.25">
      <c r="A194" s="40" t="s">
        <v>185</v>
      </c>
      <c r="B194" s="40">
        <v>6381</v>
      </c>
      <c r="C194" s="40" t="s">
        <v>360</v>
      </c>
    </row>
    <row r="195" spans="1:3" x14ac:dyDescent="0.25">
      <c r="A195" s="40" t="s">
        <v>185</v>
      </c>
      <c r="B195" s="40">
        <v>6382</v>
      </c>
      <c r="C195" s="40" t="s">
        <v>361</v>
      </c>
    </row>
    <row r="196" spans="1:3" x14ac:dyDescent="0.25">
      <c r="A196" s="40" t="s">
        <v>185</v>
      </c>
      <c r="B196" s="40">
        <v>6391</v>
      </c>
      <c r="C196" s="40" t="s">
        <v>362</v>
      </c>
    </row>
    <row r="197" spans="1:3" x14ac:dyDescent="0.25">
      <c r="A197" s="40" t="s">
        <v>185</v>
      </c>
      <c r="B197" s="40">
        <v>6392</v>
      </c>
      <c r="C197" s="40" t="s">
        <v>363</v>
      </c>
    </row>
    <row r="198" spans="1:3" x14ac:dyDescent="0.25">
      <c r="A198" s="40" t="s">
        <v>185</v>
      </c>
      <c r="B198" s="40">
        <v>6393</v>
      </c>
      <c r="C198" s="40" t="s">
        <v>364</v>
      </c>
    </row>
    <row r="199" spans="1:3" x14ac:dyDescent="0.25">
      <c r="A199" s="40" t="s">
        <v>185</v>
      </c>
      <c r="B199" s="40">
        <v>6394</v>
      </c>
      <c r="C199" s="40" t="s">
        <v>365</v>
      </c>
    </row>
    <row r="200" spans="1:3" x14ac:dyDescent="0.25">
      <c r="A200" s="40" t="s">
        <v>185</v>
      </c>
      <c r="B200" s="40">
        <v>6412</v>
      </c>
      <c r="C200" s="40" t="s">
        <v>413</v>
      </c>
    </row>
    <row r="201" spans="1:3" x14ac:dyDescent="0.25">
      <c r="A201" s="40" t="s">
        <v>185</v>
      </c>
      <c r="B201" s="40">
        <v>6413</v>
      </c>
      <c r="C201" s="40" t="s">
        <v>414</v>
      </c>
    </row>
    <row r="202" spans="1:3" x14ac:dyDescent="0.25">
      <c r="A202" s="40" t="s">
        <v>185</v>
      </c>
      <c r="B202" s="40">
        <v>6414</v>
      </c>
      <c r="C202" s="40" t="s">
        <v>415</v>
      </c>
    </row>
    <row r="203" spans="1:3" x14ac:dyDescent="0.25">
      <c r="A203" s="40" t="s">
        <v>185</v>
      </c>
      <c r="B203" s="40">
        <v>6415</v>
      </c>
      <c r="C203" s="40" t="s">
        <v>416</v>
      </c>
    </row>
    <row r="204" spans="1:3" x14ac:dyDescent="0.25">
      <c r="A204" s="40" t="s">
        <v>185</v>
      </c>
      <c r="B204" s="40">
        <v>6416</v>
      </c>
      <c r="C204" s="40" t="s">
        <v>417</v>
      </c>
    </row>
    <row r="205" spans="1:3" x14ac:dyDescent="0.25">
      <c r="A205" s="40" t="s">
        <v>185</v>
      </c>
      <c r="B205" s="40">
        <v>6417</v>
      </c>
      <c r="C205" s="40" t="s">
        <v>418</v>
      </c>
    </row>
    <row r="206" spans="1:3" x14ac:dyDescent="0.25">
      <c r="A206" s="40" t="s">
        <v>185</v>
      </c>
      <c r="B206" s="40">
        <v>6419</v>
      </c>
      <c r="C206" s="40" t="s">
        <v>419</v>
      </c>
    </row>
    <row r="207" spans="1:3" x14ac:dyDescent="0.25">
      <c r="A207" s="40" t="s">
        <v>185</v>
      </c>
      <c r="B207" s="40">
        <v>6421</v>
      </c>
      <c r="C207" s="40" t="s">
        <v>421</v>
      </c>
    </row>
    <row r="208" spans="1:3" x14ac:dyDescent="0.25">
      <c r="A208" s="40" t="s">
        <v>185</v>
      </c>
      <c r="B208" s="40">
        <v>6422</v>
      </c>
      <c r="C208" s="40" t="s">
        <v>422</v>
      </c>
    </row>
    <row r="209" spans="1:3" x14ac:dyDescent="0.25">
      <c r="A209" s="40" t="s">
        <v>185</v>
      </c>
      <c r="B209" s="40">
        <v>6423</v>
      </c>
      <c r="C209" s="40" t="s">
        <v>423</v>
      </c>
    </row>
    <row r="210" spans="1:3" x14ac:dyDescent="0.25">
      <c r="A210" s="40" t="s">
        <v>185</v>
      </c>
      <c r="B210" s="40">
        <v>6424</v>
      </c>
      <c r="C210" s="40" t="s">
        <v>424</v>
      </c>
    </row>
    <row r="211" spans="1:3" x14ac:dyDescent="0.25">
      <c r="A211" s="40" t="s">
        <v>185</v>
      </c>
      <c r="B211" s="40">
        <v>6425</v>
      </c>
      <c r="C211" s="40" t="s">
        <v>425</v>
      </c>
    </row>
    <row r="212" spans="1:3" x14ac:dyDescent="0.25">
      <c r="A212" s="40" t="s">
        <v>185</v>
      </c>
      <c r="B212" s="40">
        <v>6429</v>
      </c>
      <c r="C212" s="40" t="s">
        <v>426</v>
      </c>
    </row>
    <row r="213" spans="1:3" x14ac:dyDescent="0.25">
      <c r="A213" s="40" t="s">
        <v>185</v>
      </c>
      <c r="B213" s="40">
        <v>6431</v>
      </c>
      <c r="C213" s="40" t="s">
        <v>428</v>
      </c>
    </row>
    <row r="214" spans="1:3" x14ac:dyDescent="0.25">
      <c r="A214" s="40" t="s">
        <v>185</v>
      </c>
      <c r="B214" s="40">
        <v>6432</v>
      </c>
      <c r="C214" s="40" t="s">
        <v>429</v>
      </c>
    </row>
    <row r="215" spans="1:3" x14ac:dyDescent="0.25">
      <c r="A215" s="40" t="s">
        <v>185</v>
      </c>
      <c r="B215" s="40">
        <v>6433</v>
      </c>
      <c r="C215" s="40" t="s">
        <v>430</v>
      </c>
    </row>
    <row r="216" spans="1:3" x14ac:dyDescent="0.25">
      <c r="A216" s="40" t="s">
        <v>185</v>
      </c>
      <c r="B216" s="40">
        <v>6434</v>
      </c>
      <c r="C216" s="40" t="s">
        <v>431</v>
      </c>
    </row>
    <row r="217" spans="1:3" x14ac:dyDescent="0.25">
      <c r="A217" s="40" t="s">
        <v>185</v>
      </c>
      <c r="B217" s="40">
        <v>6435</v>
      </c>
      <c r="C217" s="40" t="s">
        <v>432</v>
      </c>
    </row>
    <row r="218" spans="1:3" x14ac:dyDescent="0.25">
      <c r="A218" s="40" t="s">
        <v>185</v>
      </c>
      <c r="B218" s="40">
        <v>6436</v>
      </c>
      <c r="C218" s="40" t="s">
        <v>433</v>
      </c>
    </row>
    <row r="219" spans="1:3" x14ac:dyDescent="0.25">
      <c r="A219" s="40" t="s">
        <v>185</v>
      </c>
      <c r="B219" s="40">
        <v>6437</v>
      </c>
      <c r="C219" s="40" t="s">
        <v>434</v>
      </c>
    </row>
    <row r="220" spans="1:3" x14ac:dyDescent="0.25">
      <c r="A220" s="40" t="s">
        <v>185</v>
      </c>
      <c r="B220" s="40">
        <v>6442</v>
      </c>
      <c r="C220" s="40" t="s">
        <v>436</v>
      </c>
    </row>
    <row r="221" spans="1:3" x14ac:dyDescent="0.25">
      <c r="A221" s="40" t="s">
        <v>185</v>
      </c>
      <c r="B221" s="40">
        <v>6443</v>
      </c>
      <c r="C221" s="40" t="s">
        <v>437</v>
      </c>
    </row>
    <row r="222" spans="1:3" x14ac:dyDescent="0.25">
      <c r="A222" s="40" t="s">
        <v>185</v>
      </c>
      <c r="B222" s="40">
        <v>6444</v>
      </c>
      <c r="C222" s="40" t="s">
        <v>438</v>
      </c>
    </row>
    <row r="223" spans="1:3" x14ac:dyDescent="0.25">
      <c r="A223" s="40" t="s">
        <v>185</v>
      </c>
      <c r="B223" s="40">
        <v>6445</v>
      </c>
      <c r="C223" s="40" t="s">
        <v>439</v>
      </c>
    </row>
    <row r="224" spans="1:3" x14ac:dyDescent="0.25">
      <c r="A224" s="40" t="s">
        <v>185</v>
      </c>
      <c r="B224" s="40">
        <v>6446</v>
      </c>
      <c r="C224" s="40" t="s">
        <v>440</v>
      </c>
    </row>
    <row r="225" spans="1:3" x14ac:dyDescent="0.25">
      <c r="A225" s="40" t="s">
        <v>185</v>
      </c>
      <c r="B225" s="40">
        <v>6447</v>
      </c>
      <c r="C225" s="40" t="s">
        <v>441</v>
      </c>
    </row>
    <row r="226" spans="1:3" x14ac:dyDescent="0.25">
      <c r="A226" s="40" t="s">
        <v>185</v>
      </c>
      <c r="B226" s="40">
        <v>6511</v>
      </c>
      <c r="C226" s="40" t="s">
        <v>266</v>
      </c>
    </row>
    <row r="227" spans="1:3" x14ac:dyDescent="0.25">
      <c r="A227" s="40" t="s">
        <v>185</v>
      </c>
      <c r="B227" s="40">
        <v>6512</v>
      </c>
      <c r="C227" s="40" t="s">
        <v>267</v>
      </c>
    </row>
    <row r="228" spans="1:3" x14ac:dyDescent="0.25">
      <c r="A228" s="40" t="s">
        <v>185</v>
      </c>
      <c r="B228" s="40">
        <v>6513</v>
      </c>
      <c r="C228" s="40" t="s">
        <v>268</v>
      </c>
    </row>
    <row r="229" spans="1:3" x14ac:dyDescent="0.25">
      <c r="A229" s="40" t="s">
        <v>185</v>
      </c>
      <c r="B229" s="40">
        <v>6514</v>
      </c>
      <c r="C229" s="40" t="s">
        <v>269</v>
      </c>
    </row>
    <row r="230" spans="1:3" x14ac:dyDescent="0.25">
      <c r="A230" s="40" t="s">
        <v>185</v>
      </c>
      <c r="B230" s="40">
        <v>6521</v>
      </c>
      <c r="C230" s="40" t="s">
        <v>270</v>
      </c>
    </row>
    <row r="231" spans="1:3" x14ac:dyDescent="0.25">
      <c r="A231" s="40" t="s">
        <v>185</v>
      </c>
      <c r="B231" s="40">
        <v>6522</v>
      </c>
      <c r="C231" s="40" t="s">
        <v>271</v>
      </c>
    </row>
    <row r="232" spans="1:3" x14ac:dyDescent="0.25">
      <c r="A232" s="40" t="s">
        <v>185</v>
      </c>
      <c r="B232" s="40">
        <v>6524</v>
      </c>
      <c r="C232" s="40" t="s">
        <v>272</v>
      </c>
    </row>
    <row r="233" spans="1:3" x14ac:dyDescent="0.25">
      <c r="A233" s="40" t="s">
        <v>185</v>
      </c>
      <c r="B233" s="40">
        <v>6525</v>
      </c>
      <c r="C233" s="40" t="s">
        <v>273</v>
      </c>
    </row>
    <row r="234" spans="1:3" x14ac:dyDescent="0.25">
      <c r="A234" s="40" t="s">
        <v>185</v>
      </c>
      <c r="B234" s="40">
        <v>6526</v>
      </c>
      <c r="C234" s="40" t="s">
        <v>274</v>
      </c>
    </row>
    <row r="235" spans="1:3" x14ac:dyDescent="0.25">
      <c r="A235" s="40" t="s">
        <v>185</v>
      </c>
      <c r="B235" s="40">
        <v>6527</v>
      </c>
      <c r="C235" s="40" t="s">
        <v>275</v>
      </c>
    </row>
    <row r="236" spans="1:3" x14ac:dyDescent="0.25">
      <c r="A236" s="40" t="s">
        <v>185</v>
      </c>
      <c r="B236" s="40">
        <v>6528</v>
      </c>
      <c r="C236" s="40" t="s">
        <v>443</v>
      </c>
    </row>
    <row r="237" spans="1:3" x14ac:dyDescent="0.25">
      <c r="A237" s="40" t="s">
        <v>185</v>
      </c>
      <c r="B237" s="40">
        <v>6531</v>
      </c>
      <c r="C237" s="40" t="s">
        <v>276</v>
      </c>
    </row>
    <row r="238" spans="1:3" x14ac:dyDescent="0.25">
      <c r="A238" s="40" t="s">
        <v>185</v>
      </c>
      <c r="B238" s="40">
        <v>6532</v>
      </c>
      <c r="C238" s="40" t="s">
        <v>277</v>
      </c>
    </row>
    <row r="239" spans="1:3" x14ac:dyDescent="0.25">
      <c r="A239" s="40" t="s">
        <v>185</v>
      </c>
      <c r="B239" s="40">
        <v>6533</v>
      </c>
      <c r="C239" s="40" t="s">
        <v>278</v>
      </c>
    </row>
    <row r="240" spans="1:3" x14ac:dyDescent="0.25">
      <c r="A240" s="40" t="s">
        <v>185</v>
      </c>
      <c r="B240" s="40">
        <v>6614</v>
      </c>
      <c r="C240" s="40" t="s">
        <v>445</v>
      </c>
    </row>
    <row r="241" spans="1:3" x14ac:dyDescent="0.25">
      <c r="A241" s="40" t="s">
        <v>185</v>
      </c>
      <c r="B241" s="40">
        <v>6615</v>
      </c>
      <c r="C241" s="40" t="s">
        <v>446</v>
      </c>
    </row>
    <row r="242" spans="1:3" x14ac:dyDescent="0.25">
      <c r="A242" s="40" t="s">
        <v>185</v>
      </c>
      <c r="B242" s="40">
        <v>6631</v>
      </c>
      <c r="C242" s="40" t="s">
        <v>374</v>
      </c>
    </row>
    <row r="243" spans="1:3" x14ac:dyDescent="0.25">
      <c r="A243" s="40" t="s">
        <v>185</v>
      </c>
      <c r="B243" s="40">
        <v>6632</v>
      </c>
      <c r="C243" s="40" t="s">
        <v>378</v>
      </c>
    </row>
    <row r="244" spans="1:3" x14ac:dyDescent="0.25">
      <c r="A244" s="40" t="s">
        <v>185</v>
      </c>
      <c r="B244" s="40">
        <v>6711</v>
      </c>
      <c r="C244" s="40" t="s">
        <v>447</v>
      </c>
    </row>
    <row r="245" spans="1:3" x14ac:dyDescent="0.25">
      <c r="A245" s="40" t="s">
        <v>185</v>
      </c>
      <c r="B245" s="40">
        <v>6712</v>
      </c>
      <c r="C245" s="40" t="s">
        <v>448</v>
      </c>
    </row>
    <row r="246" spans="1:3" x14ac:dyDescent="0.25">
      <c r="A246" s="40" t="s">
        <v>185</v>
      </c>
      <c r="B246" s="40">
        <v>6714</v>
      </c>
      <c r="C246" s="40" t="s">
        <v>449</v>
      </c>
    </row>
    <row r="247" spans="1:3" x14ac:dyDescent="0.25">
      <c r="A247" s="40" t="s">
        <v>185</v>
      </c>
      <c r="B247" s="40">
        <v>6731</v>
      </c>
      <c r="C247" s="40" t="s">
        <v>450</v>
      </c>
    </row>
    <row r="248" spans="1:3" x14ac:dyDescent="0.25">
      <c r="A248" s="40" t="s">
        <v>185</v>
      </c>
      <c r="B248" s="40">
        <v>6811</v>
      </c>
      <c r="C248" s="40" t="s">
        <v>279</v>
      </c>
    </row>
    <row r="249" spans="1:3" x14ac:dyDescent="0.25">
      <c r="A249" s="40" t="s">
        <v>185</v>
      </c>
      <c r="B249" s="40">
        <v>6812</v>
      </c>
      <c r="C249" s="40" t="s">
        <v>280</v>
      </c>
    </row>
    <row r="250" spans="1:3" x14ac:dyDescent="0.25">
      <c r="A250" s="40" t="s">
        <v>185</v>
      </c>
      <c r="B250" s="40">
        <v>6813</v>
      </c>
      <c r="C250" s="40" t="s">
        <v>281</v>
      </c>
    </row>
    <row r="251" spans="1:3" x14ac:dyDescent="0.25">
      <c r="A251" s="40" t="s">
        <v>185</v>
      </c>
      <c r="B251" s="40">
        <v>6814</v>
      </c>
      <c r="C251" s="40" t="s">
        <v>282</v>
      </c>
    </row>
    <row r="252" spans="1:3" x14ac:dyDescent="0.25">
      <c r="A252" s="40" t="s">
        <v>185</v>
      </c>
      <c r="B252" s="40">
        <v>6815</v>
      </c>
      <c r="C252" s="40" t="s">
        <v>283</v>
      </c>
    </row>
    <row r="253" spans="1:3" x14ac:dyDescent="0.25">
      <c r="A253" s="40" t="s">
        <v>185</v>
      </c>
      <c r="B253" s="40">
        <v>6816</v>
      </c>
      <c r="C253" s="40" t="s">
        <v>284</v>
      </c>
    </row>
    <row r="254" spans="1:3" x14ac:dyDescent="0.25">
      <c r="A254" s="40" t="s">
        <v>185</v>
      </c>
      <c r="B254" s="40">
        <v>6817</v>
      </c>
      <c r="C254" s="40" t="s">
        <v>285</v>
      </c>
    </row>
    <row r="255" spans="1:3" x14ac:dyDescent="0.25">
      <c r="A255" s="40" t="s">
        <v>185</v>
      </c>
      <c r="B255" s="40">
        <v>6818</v>
      </c>
      <c r="C255" s="40" t="s">
        <v>286</v>
      </c>
    </row>
    <row r="256" spans="1:3" x14ac:dyDescent="0.25">
      <c r="A256" s="40" t="s">
        <v>185</v>
      </c>
      <c r="B256" s="40">
        <v>6819</v>
      </c>
      <c r="C256" s="40" t="s">
        <v>287</v>
      </c>
    </row>
    <row r="257" spans="1:3" x14ac:dyDescent="0.25">
      <c r="A257" s="40" t="s">
        <v>185</v>
      </c>
      <c r="B257" s="40">
        <v>6831</v>
      </c>
      <c r="C257" s="40" t="s">
        <v>288</v>
      </c>
    </row>
    <row r="258" spans="1:3" x14ac:dyDescent="0.25">
      <c r="A258" s="40" t="s">
        <v>185</v>
      </c>
      <c r="B258" s="40">
        <v>6911</v>
      </c>
      <c r="C258" s="40" t="s">
        <v>452</v>
      </c>
    </row>
    <row r="259" spans="1:3" x14ac:dyDescent="0.25">
      <c r="A259" s="40" t="s">
        <v>185</v>
      </c>
      <c r="B259" s="40">
        <v>6921</v>
      </c>
      <c r="C259" s="40" t="s">
        <v>224</v>
      </c>
    </row>
    <row r="260" spans="1:3" x14ac:dyDescent="0.25">
      <c r="A260" s="40" t="s">
        <v>185</v>
      </c>
      <c r="B260" s="40">
        <v>9111</v>
      </c>
      <c r="C260" s="40" t="s">
        <v>463</v>
      </c>
    </row>
    <row r="261" spans="1:3" x14ac:dyDescent="0.25">
      <c r="A261" s="40" t="s">
        <v>185</v>
      </c>
      <c r="B261" s="40">
        <v>9112</v>
      </c>
      <c r="C261" s="40" t="s">
        <v>464</v>
      </c>
    </row>
    <row r="262" spans="1:3" x14ac:dyDescent="0.25">
      <c r="A262" s="40" t="s">
        <v>185</v>
      </c>
      <c r="B262" s="40">
        <v>9121</v>
      </c>
      <c r="C262" s="40" t="s">
        <v>465</v>
      </c>
    </row>
    <row r="263" spans="1:3" x14ac:dyDescent="0.25">
      <c r="A263" s="40" t="s">
        <v>185</v>
      </c>
      <c r="B263" s="40">
        <v>9122</v>
      </c>
      <c r="C263" s="40" t="s">
        <v>466</v>
      </c>
    </row>
    <row r="264" spans="1:3" x14ac:dyDescent="0.25">
      <c r="A264" s="40" t="s">
        <v>185</v>
      </c>
      <c r="B264" s="40">
        <v>9151</v>
      </c>
      <c r="C264" s="40" t="s">
        <v>467</v>
      </c>
    </row>
    <row r="265" spans="1:3" x14ac:dyDescent="0.25">
      <c r="A265" s="40" t="s">
        <v>185</v>
      </c>
      <c r="B265" s="40">
        <v>9152</v>
      </c>
      <c r="C265" s="40" t="s">
        <v>468</v>
      </c>
    </row>
    <row r="266" spans="1:3" x14ac:dyDescent="0.25">
      <c r="A266" s="40" t="s">
        <v>185</v>
      </c>
      <c r="B266" s="40">
        <v>9211</v>
      </c>
      <c r="C266" s="40" t="s">
        <v>469</v>
      </c>
    </row>
    <row r="267" spans="1:3" x14ac:dyDescent="0.25">
      <c r="A267" s="40" t="s">
        <v>185</v>
      </c>
      <c r="B267" s="40">
        <v>9212</v>
      </c>
      <c r="C267" s="40" t="s">
        <v>470</v>
      </c>
    </row>
    <row r="268" spans="1:3" x14ac:dyDescent="0.25">
      <c r="A268" s="40" t="s">
        <v>185</v>
      </c>
      <c r="B268" s="40">
        <v>9213</v>
      </c>
      <c r="C268" s="40" t="s">
        <v>471</v>
      </c>
    </row>
    <row r="269" spans="1:3" x14ac:dyDescent="0.25">
      <c r="A269" s="40" t="s">
        <v>185</v>
      </c>
      <c r="B269" s="40">
        <v>9221</v>
      </c>
      <c r="C269" s="40" t="s">
        <v>472</v>
      </c>
    </row>
    <row r="270" spans="1:3" x14ac:dyDescent="0.25">
      <c r="A270" s="40" t="s">
        <v>185</v>
      </c>
      <c r="B270" s="40">
        <v>9222</v>
      </c>
      <c r="C270" s="40" t="s">
        <v>473</v>
      </c>
    </row>
    <row r="271" spans="1:3" x14ac:dyDescent="0.25">
      <c r="A271" s="40" t="s">
        <v>185</v>
      </c>
      <c r="B271" s="40">
        <v>9611</v>
      </c>
      <c r="C271" s="40" t="s">
        <v>225</v>
      </c>
    </row>
    <row r="272" spans="1:3" x14ac:dyDescent="0.25">
      <c r="A272" s="40" t="s">
        <v>185</v>
      </c>
      <c r="B272" s="40">
        <v>9612</v>
      </c>
      <c r="C272" s="40" t="s">
        <v>233</v>
      </c>
    </row>
    <row r="273" spans="1:3" x14ac:dyDescent="0.25">
      <c r="A273" s="40" t="s">
        <v>185</v>
      </c>
      <c r="B273" s="40">
        <v>9613</v>
      </c>
      <c r="C273" s="40" t="s">
        <v>238</v>
      </c>
    </row>
    <row r="274" spans="1:3" x14ac:dyDescent="0.25">
      <c r="A274" s="40" t="s">
        <v>185</v>
      </c>
      <c r="B274" s="40">
        <v>9614</v>
      </c>
      <c r="C274" s="40" t="s">
        <v>244</v>
      </c>
    </row>
    <row r="275" spans="1:3" x14ac:dyDescent="0.25">
      <c r="A275" s="40" t="s">
        <v>185</v>
      </c>
      <c r="B275" s="40">
        <v>9615</v>
      </c>
      <c r="C275" s="40" t="s">
        <v>252</v>
      </c>
    </row>
    <row r="276" spans="1:3" x14ac:dyDescent="0.25">
      <c r="A276" s="40" t="s">
        <v>185</v>
      </c>
      <c r="B276" s="40">
        <v>9616</v>
      </c>
      <c r="C276" s="40" t="s">
        <v>255</v>
      </c>
    </row>
    <row r="277" spans="1:3" x14ac:dyDescent="0.25">
      <c r="A277" s="40" t="s">
        <v>185</v>
      </c>
      <c r="B277" s="40">
        <v>9621</v>
      </c>
      <c r="C277" s="40" t="s">
        <v>474</v>
      </c>
    </row>
    <row r="278" spans="1:3" x14ac:dyDescent="0.25">
      <c r="A278" s="40" t="s">
        <v>185</v>
      </c>
      <c r="B278" s="40">
        <v>9622</v>
      </c>
      <c r="C278" s="40" t="s">
        <v>475</v>
      </c>
    </row>
    <row r="279" spans="1:3" x14ac:dyDescent="0.25">
      <c r="A279" s="40" t="s">
        <v>185</v>
      </c>
      <c r="B279" s="40">
        <v>9623</v>
      </c>
      <c r="C279" s="40" t="s">
        <v>476</v>
      </c>
    </row>
    <row r="280" spans="1:3" x14ac:dyDescent="0.25">
      <c r="A280" s="40" t="s">
        <v>185</v>
      </c>
      <c r="B280" s="40">
        <v>9631</v>
      </c>
      <c r="C280" s="40" t="s">
        <v>395</v>
      </c>
    </row>
    <row r="281" spans="1:3" x14ac:dyDescent="0.25">
      <c r="A281" s="40" t="s">
        <v>185</v>
      </c>
      <c r="B281" s="40">
        <v>9632</v>
      </c>
      <c r="C281" s="40" t="s">
        <v>398</v>
      </c>
    </row>
    <row r="282" spans="1:3" x14ac:dyDescent="0.25">
      <c r="A282" s="40" t="s">
        <v>185</v>
      </c>
      <c r="B282" s="40">
        <v>9633</v>
      </c>
      <c r="C282" s="40" t="s">
        <v>403</v>
      </c>
    </row>
    <row r="283" spans="1:3" x14ac:dyDescent="0.25">
      <c r="A283" s="40" t="s">
        <v>185</v>
      </c>
      <c r="B283" s="40">
        <v>9634</v>
      </c>
      <c r="C283" s="40" t="s">
        <v>406</v>
      </c>
    </row>
    <row r="284" spans="1:3" x14ac:dyDescent="0.25">
      <c r="A284" s="40" t="s">
        <v>185</v>
      </c>
      <c r="B284" s="40">
        <v>9635</v>
      </c>
      <c r="C284" s="40" t="s">
        <v>263</v>
      </c>
    </row>
    <row r="285" spans="1:3" x14ac:dyDescent="0.25">
      <c r="A285" s="40" t="s">
        <v>185</v>
      </c>
      <c r="B285" s="40">
        <v>9636</v>
      </c>
      <c r="C285" s="40" t="s">
        <v>409</v>
      </c>
    </row>
    <row r="286" spans="1:3" x14ac:dyDescent="0.25">
      <c r="A286" s="40" t="s">
        <v>185</v>
      </c>
      <c r="B286" s="40">
        <v>9638</v>
      </c>
      <c r="C286" s="40" t="s">
        <v>359</v>
      </c>
    </row>
    <row r="287" spans="1:3" x14ac:dyDescent="0.25">
      <c r="A287" s="40" t="s">
        <v>185</v>
      </c>
      <c r="B287" s="40">
        <v>9641</v>
      </c>
      <c r="C287" s="40" t="s">
        <v>412</v>
      </c>
    </row>
    <row r="288" spans="1:3" x14ac:dyDescent="0.25">
      <c r="A288" s="40" t="s">
        <v>185</v>
      </c>
      <c r="B288" s="40">
        <v>9642</v>
      </c>
      <c r="C288" s="40" t="s">
        <v>420</v>
      </c>
    </row>
    <row r="289" spans="1:3" x14ac:dyDescent="0.25">
      <c r="A289" s="40" t="s">
        <v>185</v>
      </c>
      <c r="B289" s="40">
        <v>9643</v>
      </c>
      <c r="C289" s="40" t="s">
        <v>427</v>
      </c>
    </row>
    <row r="290" spans="1:3" x14ac:dyDescent="0.25">
      <c r="A290" s="40" t="s">
        <v>185</v>
      </c>
      <c r="B290" s="40">
        <v>9644</v>
      </c>
      <c r="C290" s="40" t="s">
        <v>435</v>
      </c>
    </row>
    <row r="291" spans="1:3" x14ac:dyDescent="0.25">
      <c r="A291" s="40" t="s">
        <v>185</v>
      </c>
      <c r="B291" s="40">
        <v>9651</v>
      </c>
      <c r="C291" s="40" t="s">
        <v>325</v>
      </c>
    </row>
    <row r="292" spans="1:3" x14ac:dyDescent="0.25">
      <c r="A292" s="40" t="s">
        <v>185</v>
      </c>
      <c r="B292" s="40">
        <v>9652</v>
      </c>
      <c r="C292" s="40" t="s">
        <v>442</v>
      </c>
    </row>
    <row r="293" spans="1:3" x14ac:dyDescent="0.25">
      <c r="A293" s="40" t="s">
        <v>185</v>
      </c>
      <c r="B293" s="40">
        <v>9653</v>
      </c>
      <c r="C293" s="40" t="s">
        <v>444</v>
      </c>
    </row>
    <row r="294" spans="1:3" x14ac:dyDescent="0.25">
      <c r="A294" s="40" t="s">
        <v>185</v>
      </c>
      <c r="B294" s="40">
        <v>9661</v>
      </c>
      <c r="C294" s="40" t="s">
        <v>477</v>
      </c>
    </row>
    <row r="295" spans="1:3" x14ac:dyDescent="0.25">
      <c r="A295" s="40" t="s">
        <v>185</v>
      </c>
      <c r="B295" s="40">
        <v>9673</v>
      </c>
      <c r="C295" s="40" t="s">
        <v>478</v>
      </c>
    </row>
    <row r="296" spans="1:3" x14ac:dyDescent="0.25">
      <c r="A296" s="40" t="s">
        <v>185</v>
      </c>
      <c r="B296" s="40">
        <v>9681</v>
      </c>
      <c r="C296" s="40" t="s">
        <v>451</v>
      </c>
    </row>
    <row r="297" spans="1:3" x14ac:dyDescent="0.25">
      <c r="A297" s="40" t="s">
        <v>185</v>
      </c>
      <c r="B297" s="40">
        <v>9683</v>
      </c>
      <c r="C297" s="40" t="s">
        <v>288</v>
      </c>
    </row>
    <row r="298" spans="1:3" x14ac:dyDescent="0.25">
      <c r="A298" s="40" t="s">
        <v>185</v>
      </c>
      <c r="B298" s="40">
        <v>9711</v>
      </c>
      <c r="C298" s="40" t="s">
        <v>453</v>
      </c>
    </row>
    <row r="299" spans="1:3" x14ac:dyDescent="0.25">
      <c r="A299" s="40" t="s">
        <v>185</v>
      </c>
      <c r="B299" s="40">
        <v>9712</v>
      </c>
      <c r="C299" s="40" t="s">
        <v>454</v>
      </c>
    </row>
    <row r="300" spans="1:3" x14ac:dyDescent="0.25">
      <c r="A300" s="40" t="s">
        <v>185</v>
      </c>
      <c r="B300" s="40">
        <v>9721</v>
      </c>
      <c r="C300" s="40" t="s">
        <v>455</v>
      </c>
    </row>
    <row r="301" spans="1:3" x14ac:dyDescent="0.25">
      <c r="A301" s="40" t="s">
        <v>185</v>
      </c>
      <c r="B301" s="40">
        <v>9722</v>
      </c>
      <c r="C301" s="40" t="s">
        <v>456</v>
      </c>
    </row>
    <row r="302" spans="1:3" x14ac:dyDescent="0.25">
      <c r="A302" s="40" t="s">
        <v>185</v>
      </c>
      <c r="B302" s="40">
        <v>9723</v>
      </c>
      <c r="C302" s="40" t="s">
        <v>457</v>
      </c>
    </row>
    <row r="303" spans="1:3" x14ac:dyDescent="0.25">
      <c r="A303" s="40" t="s">
        <v>185</v>
      </c>
      <c r="B303" s="40">
        <v>9724</v>
      </c>
      <c r="C303" s="40" t="s">
        <v>458</v>
      </c>
    </row>
    <row r="304" spans="1:3" x14ac:dyDescent="0.25">
      <c r="A304" s="40" t="s">
        <v>185</v>
      </c>
      <c r="B304" s="40">
        <v>9725</v>
      </c>
      <c r="C304" s="40" t="s">
        <v>459</v>
      </c>
    </row>
    <row r="305" spans="1:3" x14ac:dyDescent="0.25">
      <c r="A305" s="40" t="s">
        <v>185</v>
      </c>
      <c r="B305" s="40">
        <v>9726</v>
      </c>
      <c r="C305" s="40" t="s">
        <v>460</v>
      </c>
    </row>
    <row r="306" spans="1:3" x14ac:dyDescent="0.25">
      <c r="A306" s="40" t="s">
        <v>185</v>
      </c>
      <c r="B306" s="40">
        <v>9731</v>
      </c>
      <c r="C306" s="40" t="s">
        <v>461</v>
      </c>
    </row>
    <row r="307" spans="1:3" x14ac:dyDescent="0.25">
      <c r="A307" s="40" t="s">
        <v>185</v>
      </c>
      <c r="B307" s="40">
        <v>9741</v>
      </c>
      <c r="C307" s="40" t="s">
        <v>462</v>
      </c>
    </row>
    <row r="308" spans="1:3" x14ac:dyDescent="0.25">
      <c r="A308" s="40" t="s">
        <v>185</v>
      </c>
      <c r="B308" s="40">
        <v>9811</v>
      </c>
      <c r="C308" s="40" t="s">
        <v>479</v>
      </c>
    </row>
    <row r="309" spans="1:3" x14ac:dyDescent="0.25">
      <c r="A309" s="40" t="s">
        <v>185</v>
      </c>
      <c r="B309" s="40">
        <v>9821</v>
      </c>
      <c r="C309" s="40" t="s">
        <v>480</v>
      </c>
    </row>
    <row r="310" spans="1:3" x14ac:dyDescent="0.25">
      <c r="A310" s="40" t="s">
        <v>185</v>
      </c>
      <c r="B310" s="40">
        <v>9911</v>
      </c>
      <c r="C310" s="40" t="s">
        <v>481</v>
      </c>
    </row>
    <row r="311" spans="1:3" x14ac:dyDescent="0.25">
      <c r="A311" s="40" t="s">
        <v>185</v>
      </c>
      <c r="B311" s="40">
        <v>9912</v>
      </c>
      <c r="C311" s="40" t="s">
        <v>482</v>
      </c>
    </row>
    <row r="312" spans="1:3" x14ac:dyDescent="0.25">
      <c r="A312" s="40" t="s">
        <v>185</v>
      </c>
      <c r="B312" s="40">
        <v>9913</v>
      </c>
      <c r="C312" s="40" t="s">
        <v>483</v>
      </c>
    </row>
    <row r="313" spans="1:3" x14ac:dyDescent="0.25">
      <c r="A313" s="40" t="s">
        <v>185</v>
      </c>
      <c r="B313" s="40">
        <v>9914</v>
      </c>
      <c r="C313" s="40" t="s">
        <v>484</v>
      </c>
    </row>
    <row r="314" spans="1:3" x14ac:dyDescent="0.25">
      <c r="A314" s="40" t="s">
        <v>185</v>
      </c>
      <c r="B314" s="40">
        <v>9919</v>
      </c>
      <c r="C314" s="40" t="s">
        <v>485</v>
      </c>
    </row>
    <row r="315" spans="1:3" x14ac:dyDescent="0.25">
      <c r="A315" s="40" t="s">
        <v>185</v>
      </c>
      <c r="B315" s="40">
        <v>9961</v>
      </c>
      <c r="C315" s="40" t="s">
        <v>481</v>
      </c>
    </row>
    <row r="316" spans="1:3" x14ac:dyDescent="0.25">
      <c r="A316" s="40" t="s">
        <v>185</v>
      </c>
      <c r="B316" s="40">
        <v>9962</v>
      </c>
      <c r="C316" s="40" t="s">
        <v>482</v>
      </c>
    </row>
    <row r="317" spans="1:3" x14ac:dyDescent="0.25">
      <c r="A317" s="40" t="s">
        <v>185</v>
      </c>
      <c r="B317" s="40">
        <v>9963</v>
      </c>
      <c r="C317" s="40" t="s">
        <v>483</v>
      </c>
    </row>
    <row r="318" spans="1:3" x14ac:dyDescent="0.25">
      <c r="A318" s="40" t="s">
        <v>185</v>
      </c>
      <c r="B318" s="40">
        <v>9964</v>
      </c>
      <c r="C318" s="40" t="s">
        <v>484</v>
      </c>
    </row>
    <row r="319" spans="1:3" x14ac:dyDescent="0.25">
      <c r="A319" s="40" t="s">
        <v>185</v>
      </c>
      <c r="B319" s="40">
        <v>9969</v>
      </c>
      <c r="C319" s="40" t="s">
        <v>485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topLeftCell="A28" workbookViewId="0">
      <selection activeCell="B16" sqref="B16"/>
    </sheetView>
  </sheetViews>
  <sheetFormatPr defaultRowHeight="15" x14ac:dyDescent="0.25"/>
  <cols>
    <col min="1" max="1" width="4.42578125" customWidth="1"/>
    <col min="2" max="2" width="12" style="50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170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171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154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154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154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154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154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154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154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154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154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154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154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154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154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154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154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154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154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154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154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172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172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172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172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172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172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172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172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172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172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508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172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172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172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172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172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172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172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172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172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172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172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172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172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173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174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504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506</v>
      </c>
      <c r="F48" s="13" t="s">
        <v>8</v>
      </c>
      <c r="G48" s="14">
        <v>3205479</v>
      </c>
      <c r="H48" s="13" t="s">
        <v>136</v>
      </c>
      <c r="I48" s="17" t="s">
        <v>42</v>
      </c>
      <c r="J48" s="27" t="s">
        <v>175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7" t="s">
        <v>176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7" t="s">
        <v>177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505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Windows korisnik</cp:lastModifiedBy>
  <cp:lastPrinted>2025-07-08T12:27:57Z</cp:lastPrinted>
  <dcterms:created xsi:type="dcterms:W3CDTF">2015-03-06T11:16:18Z</dcterms:created>
  <dcterms:modified xsi:type="dcterms:W3CDTF">2025-07-12T11:15:30Z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