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orisnik\Desktop\"/>
    </mc:Choice>
  </mc:AlternateContent>
  <bookViews>
    <workbookView xWindow="0" yWindow="0" windowWidth="28800" windowHeight="12180" tabRatio="822" activeTab="1"/>
  </bookViews>
  <sheets>
    <sheet name="1. OSNOVNI PODACI" sheetId="7" r:id="rId1"/>
    <sheet name="2. IZVRŠENJE PLANA PROGRAMA" sheetId="3" r:id="rId2"/>
    <sheet name="3.A PRORAČUNSKI PLAN-prihodi" sheetId="11" state="hidden" r:id="rId3"/>
    <sheet name="3.B PRORAČUNSKI PLAN-rashodi" sheetId="8" state="hidden" r:id="rId4"/>
    <sheet name="Kontni plan" sheetId="9" state="hidden" r:id="rId5"/>
    <sheet name="Registar proračunskih korisnika" sheetId="6" state="hidden" r:id="rId6"/>
    <sheet name="Programske djelatnosti" sheetId="5" state="hidden" r:id="rId7"/>
  </sheets>
  <definedNames>
    <definedName name="_FiltarBaze" localSheetId="4" hidden="1">'Kontni plan'!$A$1:$C$2816</definedName>
    <definedName name="_Hlk214640886" localSheetId="1">'2. IZVRŠENJE PLANA PROGRAMA'!$E$21</definedName>
    <definedName name="_Toc125454354" localSheetId="1">'2. IZVRŠENJE PLANA PROGRAMA'!#REF!</definedName>
    <definedName name="_Toc339887787" localSheetId="1">'2. IZVRŠENJE PLANA PROGRAMA'!#REF!</definedName>
    <definedName name="Djelatnosti">'Programske djelatnosti'!$A$1:$A$11</definedName>
  </definedNames>
  <calcPr calcId="162913"/>
</workbook>
</file>

<file path=xl/calcChain.xml><?xml version="1.0" encoding="utf-8"?>
<calcChain xmlns="http://schemas.openxmlformats.org/spreadsheetml/2006/main">
  <c r="H3" i="3" l="1"/>
  <c r="G3" i="3"/>
  <c r="D3" i="3"/>
  <c r="C3" i="3"/>
  <c r="D18" i="7" l="1"/>
  <c r="D21" i="7" l="1"/>
  <c r="I3" i="8" l="1"/>
  <c r="I3" i="11" l="1"/>
  <c r="I23" i="11"/>
  <c r="B23" i="11"/>
  <c r="I22" i="11"/>
  <c r="B22" i="11"/>
  <c r="I21" i="11"/>
  <c r="B21" i="11"/>
  <c r="I20" i="11"/>
  <c r="B20" i="11"/>
  <c r="I46" i="8"/>
  <c r="B46" i="8"/>
  <c r="I45" i="8"/>
  <c r="B45" i="8"/>
  <c r="I19" i="11" l="1"/>
  <c r="B19" i="11"/>
  <c r="I18" i="11"/>
  <c r="B18" i="11"/>
  <c r="I17" i="11"/>
  <c r="B17" i="11"/>
  <c r="I16" i="11"/>
  <c r="B16" i="11"/>
  <c r="I15" i="11"/>
  <c r="B15" i="11"/>
  <c r="I14" i="11"/>
  <c r="B14" i="11"/>
  <c r="I13" i="11"/>
  <c r="B13" i="11"/>
  <c r="I12" i="11"/>
  <c r="B12" i="11"/>
  <c r="I11" i="11"/>
  <c r="B11" i="11"/>
  <c r="I10" i="11"/>
  <c r="B10" i="11"/>
  <c r="I9" i="11"/>
  <c r="B9" i="11"/>
  <c r="I8" i="11"/>
  <c r="B8" i="11"/>
  <c r="I7" i="11"/>
  <c r="I6" i="11"/>
  <c r="I5" i="11"/>
  <c r="H4" i="11"/>
  <c r="G4" i="11"/>
  <c r="F4" i="11"/>
  <c r="E4" i="11"/>
  <c r="D4" i="11"/>
  <c r="C4" i="11"/>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I34" i="8"/>
  <c r="I35" i="8"/>
  <c r="I36" i="8"/>
  <c r="I37" i="8"/>
  <c r="I38" i="8"/>
  <c r="I39" i="8"/>
  <c r="I40" i="8"/>
  <c r="I41" i="8"/>
  <c r="I42" i="8"/>
  <c r="I43" i="8"/>
  <c r="I44" i="8"/>
  <c r="I29" i="8"/>
  <c r="I30" i="8"/>
  <c r="I31" i="8"/>
  <c r="I32" i="8"/>
  <c r="I33" i="8"/>
  <c r="I20" i="8"/>
  <c r="I21" i="8"/>
  <c r="I22" i="8"/>
  <c r="I23" i="8"/>
  <c r="I24" i="8"/>
  <c r="I25" i="8"/>
  <c r="I26" i="8"/>
  <c r="I27" i="8"/>
  <c r="I28" i="8"/>
  <c r="I7" i="8"/>
  <c r="I8" i="8"/>
  <c r="I9" i="8"/>
  <c r="I10" i="8"/>
  <c r="I11" i="8"/>
  <c r="I12" i="8"/>
  <c r="I13" i="8"/>
  <c r="I14" i="8"/>
  <c r="I15" i="8"/>
  <c r="I16" i="8"/>
  <c r="I17" i="8"/>
  <c r="I18" i="8"/>
  <c r="I19" i="8"/>
  <c r="I6" i="8"/>
  <c r="I5" i="8"/>
  <c r="D4" i="8"/>
  <c r="F4" i="8"/>
  <c r="G4" i="8"/>
  <c r="H4" i="8"/>
  <c r="C4" i="8"/>
  <c r="I4" i="11" l="1"/>
  <c r="A4" i="11" s="1"/>
  <c r="I4" i="8"/>
  <c r="A4" i="8" s="1"/>
  <c r="D20" i="7" l="1"/>
  <c r="D19" i="7"/>
  <c r="C3" i="8" l="1"/>
  <c r="A3" i="8" s="1"/>
  <c r="C3" i="11"/>
  <c r="A3" i="11" s="1"/>
</calcChain>
</file>

<file path=xl/sharedStrings.xml><?xml version="1.0" encoding="utf-8"?>
<sst xmlns="http://schemas.openxmlformats.org/spreadsheetml/2006/main" count="1098" uniqueCount="575">
  <si>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</si>
  <si>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</si>
  <si>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</si>
  <si>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</si>
  <si>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</si>
  <si>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</si>
  <si>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</si>
  <si>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</si>
  <si>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</si>
  <si>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</si>
  <si>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</si>
  <si>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</si>
  <si>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</si>
  <si>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</si>
  <si>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</si>
  <si>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</si>
  <si>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</si>
  <si>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</si>
  <si>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</si>
  <si>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</si>
  <si>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</si>
  <si>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</si>
  <si>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</si>
  <si>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</si>
  <si>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</si>
  <si>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</si>
  <si>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</si>
  <si>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</si>
  <si>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</si>
  <si>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</si>
  <si>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</si>
  <si>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</si>
  <si>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</si>
  <si>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</si>
  <si>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</si>
  <si>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</si>
  <si>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</si>
  <si>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</si>
  <si>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</si>
  <si>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</si>
  <si>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</si>
  <si>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</si>
  <si>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</si>
  <si>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</si>
  <si>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</si>
  <si>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</si>
  <si>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</si>
  <si>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</si>
  <si>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</si>
  <si>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</si>
  <si>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</si>
  <si>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</si>
  <si>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</si>
  <si>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</si>
  <si>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</si>
  <si>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</si>
  <si>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</si>
  <si>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</si>
  <si>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</si>
  <si>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</si>
  <si>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</si>
  <si>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</si>
  <si>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</si>
  <si>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</si>
  <si>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</si>
  <si>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</si>
  <si>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</si>
  <si>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</si>
  <si>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</si>
  <si>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</si>
  <si>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</si>
  <si>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</si>
  <si>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</si>
  <si>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</si>
  <si>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</si>
  <si>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</si>
  <si>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</si>
  <si>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</si>
  <si>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</si>
  <si>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</si>
  <si>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</si>
  <si>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</si>
  <si>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</si>
  <si>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</si>
  <si>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</si>
  <si>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</si>
  <si>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</si>
  <si>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</si>
  <si>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</si>
  <si>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</si>
  <si>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</si>
  <si>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</si>
  <si>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</si>
  <si>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</si>
  <si>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</si>
  <si>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</si>
  <si>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</si>
  <si>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</si>
  <si>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</si>
  <si>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</si>
  <si>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</si>
  <si>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</si>
  <si>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</si>
  <si>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</si>
  <si>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</si>
  <si>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</si>
  <si>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</si>
  <si>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</si>
  <si>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</si>
  <si>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</si>
  <si>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</si>
  <si>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</si>
  <si>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</si>
  <si>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</si>
  <si>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</si>
  <si>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</si>
  <si>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</si>
  <si>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</si>
  <si>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</si>
  <si>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</si>
  <si>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</si>
  <si>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</si>
  <si>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</si>
  <si>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</si>
  <si>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</si>
  <si>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</si>
  <si>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</si>
  <si>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</si>
  <si>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</si>
  <si>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</si>
  <si>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</si>
  <si>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</si>
  <si>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</si>
  <si>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</si>
  <si>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</si>
  <si>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</si>
  <si>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</si>
  <si>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</si>
  <si>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</si>
  <si>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</si>
  <si>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</si>
  <si>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</si>
  <si>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U NADLEŽNOSTI MINISTARSTVA KULTURE</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</si>
  <si>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</si>
  <si>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</si>
  <si>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</si>
  <si>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</si>
  <si>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</si>
  <si>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</si>
  <si>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</si>
  <si>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</si>
  <si>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</si>
  <si>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</si>
  <si>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</si>
  <si>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</si>
  <si>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</si>
  <si>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</si>
  <si>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</si>
  <si>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</si>
  <si>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</si>
  <si>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</si>
  <si>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Redovna djelatnost</t>
  </si>
  <si>
    <t>KKT-Međunarodna kulturna djelatnost</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</si>
  <si>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</si>
  <si>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</si>
  <si>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</si>
  <si>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</si>
  <si>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</si>
  <si>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</si>
  <si>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</si>
  <si>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</si>
  <si>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</si>
  <si>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</si>
  <si>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AKTIVNOST</t>
  </si>
  <si>
    <t>A908002</t>
  </si>
  <si>
    <t>A780001</t>
  </si>
  <si>
    <t>A836002</t>
  </si>
  <si>
    <t>A834001</t>
  </si>
  <si>
    <t>A832002</t>
  </si>
  <si>
    <t>A785009</t>
  </si>
  <si>
    <t>A843002</t>
  </si>
  <si>
    <t>USTANOVA:</t>
  </si>
  <si>
    <t>PRORAČUNSKA AKTIVNOST:</t>
  </si>
  <si>
    <t>OIB USTANOVE:</t>
  </si>
  <si>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</si>
  <si>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</si>
  <si>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</si>
  <si>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</si>
  <si>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</si>
  <si>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</si>
  <si>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</si>
  <si>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</si>
  <si>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</si>
  <si>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</si>
  <si>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</si>
  <si>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</si>
  <si>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</si>
  <si>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</si>
  <si>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</si>
  <si>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</si>
  <si>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</si>
  <si>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</si>
  <si>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</si>
  <si>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</si>
  <si>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</si>
  <si>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</si>
  <si>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</si>
  <si>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</si>
  <si>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</si>
  <si>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</si>
  <si>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</si>
  <si>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</si>
  <si>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</si>
  <si>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</si>
  <si>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</si>
  <si>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</si>
  <si>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</si>
  <si>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</si>
  <si>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</si>
  <si>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</si>
  <si>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</si>
  <si>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</si>
  <si>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</si>
  <si>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</si>
  <si>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</si>
  <si>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</si>
  <si>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</si>
  <si>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</si>
  <si>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</si>
  <si>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</si>
  <si>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</si>
  <si>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</si>
  <si>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</si>
  <si>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</si>
  <si>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</si>
  <si>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</si>
  <si>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</si>
  <si>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</si>
  <si>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</si>
  <si>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</si>
  <si>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</si>
  <si>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</si>
  <si>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</si>
  <si>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</si>
  <si>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</si>
  <si>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</si>
  <si>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</si>
  <si>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</si>
  <si>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</si>
  <si>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</si>
  <si>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</si>
  <si>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</si>
  <si>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</si>
  <si>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</si>
  <si>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</si>
  <si>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</si>
  <si>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</si>
  <si>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</si>
  <si>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</si>
  <si>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</si>
  <si>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</si>
  <si>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</si>
  <si>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</si>
  <si>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</si>
  <si>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</si>
  <si>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</si>
  <si>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</si>
  <si>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</si>
  <si>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</si>
  <si>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</si>
  <si>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</si>
  <si>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</si>
  <si>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</si>
  <si>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</si>
  <si>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</si>
  <si>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</si>
  <si>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</si>
  <si>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</si>
  <si>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</si>
  <si>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</si>
  <si>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</si>
  <si>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</si>
  <si>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</si>
  <si>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</si>
  <si>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</si>
  <si>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</si>
  <si>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</si>
  <si>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</si>
  <si>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</si>
  <si>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</si>
  <si>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</si>
  <si>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</si>
  <si>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</si>
  <si>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</si>
  <si>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</si>
  <si>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</si>
  <si>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</si>
  <si>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</si>
  <si>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</si>
  <si>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</si>
  <si>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</si>
  <si>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</si>
  <si>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</si>
  <si>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</si>
  <si>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</si>
  <si>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</si>
  <si>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</si>
  <si>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</si>
  <si>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</si>
  <si>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</si>
  <si>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</si>
  <si>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</si>
  <si>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</si>
  <si>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</si>
  <si>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</si>
  <si>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</si>
  <si>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</si>
  <si>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</si>
  <si>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</si>
  <si>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</si>
  <si>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</si>
  <si>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</si>
  <si>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</si>
  <si>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</si>
  <si>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</si>
  <si>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</si>
  <si>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</si>
  <si>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</si>
  <si>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</si>
  <si>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</si>
  <si>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</si>
  <si>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</si>
  <si>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</si>
  <si>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</si>
  <si>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</si>
  <si>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</si>
  <si>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</si>
  <si>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</si>
  <si>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</si>
  <si>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</si>
  <si>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</si>
  <si>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</si>
  <si>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</si>
  <si>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</si>
  <si>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</si>
  <si>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</si>
  <si>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</si>
  <si>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</si>
  <si>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</si>
  <si>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</si>
  <si>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</si>
  <si>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</si>
  <si>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</si>
  <si>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</si>
  <si>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</si>
  <si>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</si>
  <si>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</si>
  <si>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</si>
  <si>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</si>
  <si>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</si>
  <si>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</si>
  <si>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</si>
  <si>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</si>
  <si>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</si>
  <si>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</si>
  <si>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</si>
  <si>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</si>
  <si>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</si>
  <si>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</si>
  <si>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</si>
  <si>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</si>
  <si>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</si>
  <si>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</si>
  <si>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</si>
  <si>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</si>
  <si>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</si>
  <si>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</si>
  <si>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</si>
  <si>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</si>
  <si>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</si>
  <si>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</si>
  <si>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</si>
  <si>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</si>
  <si>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</si>
  <si>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</si>
  <si>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</si>
  <si>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</si>
  <si>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</si>
  <si>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</si>
  <si>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</si>
  <si>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</si>
  <si>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</si>
  <si>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</si>
  <si>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</si>
  <si>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</si>
  <si>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</si>
  <si>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</si>
  <si>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</si>
  <si>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</si>
  <si>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</si>
  <si>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</si>
  <si>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</si>
  <si>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</si>
  <si>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</si>
  <si>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</si>
  <si>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</si>
  <si>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</si>
  <si>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</si>
  <si>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</si>
  <si>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</si>
  <si>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</si>
  <si>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</si>
  <si>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</si>
  <si>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</si>
  <si>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</si>
  <si>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</si>
  <si>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</si>
  <si>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</si>
  <si>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</si>
  <si>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</si>
  <si>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</si>
  <si>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</si>
  <si>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</si>
  <si>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</si>
  <si>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</si>
  <si>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</si>
  <si>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</si>
  <si>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</si>
  <si>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</si>
  <si>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</si>
  <si>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</si>
  <si>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</si>
  <si>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</si>
  <si>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</si>
  <si>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</si>
  <si>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</si>
  <si>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</si>
  <si>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</si>
  <si>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</si>
  <si>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</si>
  <si>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</si>
  <si>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</si>
  <si>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</si>
  <si>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</si>
  <si>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</si>
  <si>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</si>
  <si>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</si>
  <si>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</si>
  <si>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</si>
  <si>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</si>
  <si>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</si>
  <si>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</si>
  <si>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</si>
  <si>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</si>
  <si>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</si>
  <si>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</si>
  <si>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</si>
  <si>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</si>
  <si>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</si>
  <si>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</si>
  <si>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</si>
  <si>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</si>
  <si>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</si>
  <si>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</si>
  <si>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</si>
  <si>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</si>
  <si>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</si>
  <si>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</si>
  <si>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</si>
  <si>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</si>
  <si>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</si>
  <si>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</si>
  <si>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</si>
  <si>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</si>
  <si>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</si>
  <si>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</si>
  <si>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</si>
  <si>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</si>
  <si>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</si>
  <si>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</si>
  <si>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</si>
  <si>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</si>
  <si>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</si>
  <si>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</si>
  <si>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</si>
  <si>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</si>
  <si>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</si>
  <si>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</si>
  <si>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SREDSTVA MK-a ZA PROGRAMSKU DJELTNOST</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</si>
  <si>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</si>
  <si>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</si>
  <si>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</si>
  <si>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</si>
  <si>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</si>
  <si>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</si>
  <si>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</si>
  <si>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</si>
  <si>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</si>
  <si>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</si>
  <si>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</si>
  <si>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</si>
  <si>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</si>
  <si>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Ukupni iznosi iz tablice 2.</t>
  </si>
  <si>
    <t>NAZIV KONTA
(automatski se upisuje unosom kontnog broja)</t>
  </si>
  <si>
    <t>Konačno izvješće (označiti s X)</t>
  </si>
  <si>
    <t>DETALJNI OPIS IZVRŠENOG PROGRAMA
(ujedno navesti aktinosti koje su provodene programom te ukoliko ih je bilo navesti razloge odstupanja od planiranog)</t>
  </si>
  <si>
    <t>PROGRAMSKA DJELATNOST</t>
  </si>
  <si>
    <t xml:space="preserve">UTROŠENI IZNOS SREDSTAVA MINISTARSTVA  - prikazati utrošeni iznos sredstava Ministarstva (izvor 11) </t>
  </si>
  <si>
    <t xml:space="preserve">ugovoreno </t>
  </si>
  <si>
    <t xml:space="preserve">izvršeno </t>
  </si>
  <si>
    <t xml:space="preserve">ostali izvori financiraja </t>
  </si>
  <si>
    <t>SPECIFIKACIJA TROŠKOVA SREDSTAVA MINISTARSTVA KULTURE I MEDIJA (EUR)</t>
  </si>
  <si>
    <t>UGOVORENI IZNOS (SREDSTVA MINISTARSTVA - IZVOR 11)</t>
  </si>
  <si>
    <t>Privremeno izvješće (označiti s X)</t>
  </si>
  <si>
    <t>A78001</t>
  </si>
  <si>
    <t>dr.sc. Goranka Horjan</t>
  </si>
  <si>
    <t>goranka.horjan@gmail.com</t>
  </si>
  <si>
    <t>042796281 / 0992138157</t>
  </si>
  <si>
    <t>Izložba "Juraj II. Drašković - 500 godina"</t>
  </si>
  <si>
    <t>Izložba "Lovačka kultura, tradicija i etika"</t>
  </si>
  <si>
    <t>Izložba "Vojni prikazi 18. stoljeća u dvorcu Trakošćan"</t>
  </si>
  <si>
    <t>Edukativni programi</t>
  </si>
  <si>
    <t>Razvoj pristupačnosti stalnog postava muzeja Dvor Trakošćan</t>
  </si>
  <si>
    <t>Preventivna konzervacija i restauratorsko-konzervatorski zahvati - očuvanje muzejskih zbirki i pedmeta u stalnom postavu Dvora Trakošćan</t>
  </si>
  <si>
    <t>Sanacija kapilarne vlage</t>
  </si>
  <si>
    <t>Rad u međunarodnim muzejskim organizacijama</t>
  </si>
  <si>
    <t>Međunarodna i međumuzejska gostovanja izložbi Dvora Trakošćan</t>
  </si>
  <si>
    <t>Razvoj dokumentacijskog servisa muzejske ustanove Dvor Trakošćan</t>
  </si>
  <si>
    <t>Razvoj publike i marktinške aktivnosti</t>
  </si>
  <si>
    <t>Sufinanciranje energetske obnove pomoćne zgrade Dvora Trakošćan te unutarnje opremanje</t>
  </si>
  <si>
    <t>Rekonstrukcija kotlovnice i sistema centralnog grijanja</t>
  </si>
  <si>
    <t>Uređenje dotrajale opreme sanitarnih čvorova zbog dotrajalosti instalacija i naplata korištenja sanitarnog čvora</t>
  </si>
  <si>
    <t>Nabava opreme za održavanje park šume</t>
  </si>
  <si>
    <t>Izrada projektne dokumentacije za uređenje ostatka staze oko Trakošćanskog jezera</t>
  </si>
  <si>
    <t>Dodatni radovi na uređenju pomoćne zgrade Dvora Trakošćan</t>
  </si>
  <si>
    <t xml:space="preserve">42315 Traktori
Traktor: 45.975,000
</t>
  </si>
  <si>
    <r>
      <rPr>
        <b/>
        <sz val="9"/>
        <color indexed="8"/>
        <rFont val="Calibri"/>
        <family val="2"/>
        <charset val="238"/>
      </rPr>
      <t>Provedene aktivnosti:</t>
    </r>
    <r>
      <rPr>
        <sz val="9"/>
        <color indexed="8"/>
        <rFont val="Calibri"/>
        <family val="2"/>
        <charset val="238"/>
      </rPr>
      <t xml:space="preserve">
1. Proveden je postupak javne nabave te je 22. srpnja s tvrtkom KOKOT AGRO d.o.o. sklopljen Ugovor o javnoj nabavi robe – traktora i prikolice za održavanje park šume te transport potrebnih alata i materijala s rokom isporuke od 60 dana od dana obostranog potpisa ugovora, kao i Aneks 1. od 19. rujna za produljenje roka isporuke za dodatnih 15 dana.
2. Traktor i prikolica su isporučeni te je 29. rujna obavljena primopredaja.
</t>
    </r>
    <r>
      <rPr>
        <b/>
        <sz val="9"/>
        <color indexed="8"/>
        <rFont val="Calibri"/>
        <family val="2"/>
        <charset val="238"/>
      </rPr>
      <t>Ukupno je utrošeno: 53.539,80 eura</t>
    </r>
    <r>
      <rPr>
        <sz val="9"/>
        <color indexed="8"/>
        <rFont val="Calibri"/>
        <family val="2"/>
        <charset val="238"/>
      </rPr>
      <t xml:space="preserve">
</t>
    </r>
    <r>
      <rPr>
        <b/>
        <sz val="9"/>
        <color indexed="8"/>
        <rFont val="Calibri"/>
        <family val="2"/>
        <charset val="238"/>
      </rPr>
      <t xml:space="preserve">Od toga: </t>
    </r>
    <r>
      <rPr>
        <sz val="9"/>
        <color indexed="8"/>
        <rFont val="Calibri"/>
        <family val="2"/>
        <charset val="238"/>
      </rPr>
      <t xml:space="preserve">
</t>
    </r>
    <r>
      <rPr>
        <b/>
        <sz val="9"/>
        <color indexed="8"/>
        <rFont val="Calibri"/>
        <family val="2"/>
        <charset val="238"/>
      </rPr>
      <t>Sredstva Ministarstva kulture i medija:  45.975,00 eura</t>
    </r>
    <r>
      <rPr>
        <sz val="9"/>
        <color indexed="8"/>
        <rFont val="Calibri"/>
        <family val="2"/>
        <charset val="238"/>
      </rPr>
      <t xml:space="preserve">
</t>
    </r>
    <r>
      <rPr>
        <b/>
        <sz val="9"/>
        <color indexed="8"/>
        <rFont val="Calibri"/>
        <family val="2"/>
        <charset val="238"/>
      </rPr>
      <t>Vlastita sredstva: 7.564,80 eura</t>
    </r>
    <r>
      <rPr>
        <sz val="9"/>
        <color indexed="8"/>
        <rFont val="Calibri"/>
        <family val="2"/>
        <charset val="238"/>
      </rPr>
      <t xml:space="preserve">
</t>
    </r>
  </si>
  <si>
    <t xml:space="preserve">42232 Oprema za održavanje prostorija
Uređaj: 22.454,00
</t>
  </si>
  <si>
    <r>
      <rPr>
        <b/>
        <sz val="9"/>
        <color indexed="8"/>
        <rFont val="Calibri"/>
        <family val="2"/>
        <charset val="238"/>
      </rPr>
      <t>Provedene aktivnosti:</t>
    </r>
    <r>
      <rPr>
        <sz val="9"/>
        <color indexed="8"/>
        <rFont val="Calibri"/>
        <family val="2"/>
        <charset val="238"/>
      </rPr>
      <t xml:space="preserve">
1. Proveden je postupak jednostavne nabave te je 9. svibnja s tvrtkom KAZ d.o.o. sklopljen Ugovor o jednostavnoj nabavi robe (PROsystem sustav-HS 27 za sanaciju kapilarne vlage) s rokom isporuke, montaže i puštanja u rad do pune funkcionalnosti 30 dana od obostranog potpisa ugovora.
2. Sustav je isporučen i pušten u rad te je 12. svibnja 2025. izvršena primopredaja.
</t>
    </r>
    <r>
      <rPr>
        <b/>
        <sz val="9"/>
        <color indexed="8"/>
        <rFont val="Calibri"/>
        <family val="2"/>
        <charset val="238"/>
      </rPr>
      <t>Ukupno je utrošeno: 32.000,02 eura</t>
    </r>
    <r>
      <rPr>
        <sz val="9"/>
        <color indexed="8"/>
        <rFont val="Calibri"/>
        <family val="2"/>
        <charset val="238"/>
      </rPr>
      <t xml:space="preserve">
</t>
    </r>
    <r>
      <rPr>
        <b/>
        <sz val="9"/>
        <color indexed="8"/>
        <rFont val="Calibri"/>
        <family val="2"/>
        <charset val="238"/>
      </rPr>
      <t xml:space="preserve">Od toga: </t>
    </r>
    <r>
      <rPr>
        <sz val="9"/>
        <color indexed="8"/>
        <rFont val="Calibri"/>
        <family val="2"/>
        <charset val="238"/>
      </rPr>
      <t xml:space="preserve">
</t>
    </r>
    <r>
      <rPr>
        <b/>
        <sz val="9"/>
        <color indexed="8"/>
        <rFont val="Calibri"/>
        <family val="2"/>
        <charset val="238"/>
      </rPr>
      <t>Sredstva Ministarstva kulture i medija: 22.454,00 eura</t>
    </r>
    <r>
      <rPr>
        <sz val="9"/>
        <color indexed="8"/>
        <rFont val="Calibri"/>
        <family val="2"/>
        <charset val="238"/>
      </rPr>
      <t xml:space="preserve">
</t>
    </r>
    <r>
      <rPr>
        <b/>
        <sz val="9"/>
        <color indexed="8"/>
        <rFont val="Calibri"/>
        <family val="2"/>
        <charset val="238"/>
      </rPr>
      <t>Vlastita sredstva: 9.546,02 eura</t>
    </r>
    <r>
      <rPr>
        <sz val="9"/>
        <color indexed="8"/>
        <rFont val="Calibri"/>
        <family val="2"/>
        <charset val="238"/>
      </rPr>
      <t xml:space="preserve">
</t>
    </r>
  </si>
  <si>
    <t xml:space="preserve">32379 Ostale intelektualne usluge
Elaborat i trening: 3.200,00
</t>
  </si>
  <si>
    <t xml:space="preserve">32112 Dnevnice za službeni put u inozemstvu
Dnevnice: 490,00
32119 Ostali rashodi za službena putovanja
Smještaj i vinjete: 214,56
32251 Sitni inventar
Stalci za izlaganje: 641,99
32332 Tisak
Tisak kataloga: 1.500,00
32339 Ostale usluge promidžbe i informiranja
Oblikovanje vizuala izložbe: 350,00
Animacija/video za promidžbu: 500,00
Bilboardi: 508,31
32371 Autorski honorari
Predavanje: 134,71
Lektura: 404,13
Prijevod: 489,59
Glasovno snimanje govora J.D.: 916,36
Recenzije: 404,12
Glazbeni nastup na otvorenju: 130,91
Izrada digitalne karte: 916,36
32391 Grafičke i tiskarske usluge, usluge kopiranja i uvezivanja i sl.
Likovno oblikovanje izložbe: 2.200,00
Tisak legendi: 3.109,38
32399 Ostale nespomenute usluge
Oblikovanje kataloga: 2.000,00
32412 Naknade ostalih troškova
Smještaj: 300,00
32922 Premije osiguranja ostale imovine
Osiguranje: 123,33
42211 Računala i računalna oprema
Zvučnik i tableti: 947,50
42273 Oprema
Stalci: 1.718,75
</t>
  </si>
  <si>
    <r>
      <t xml:space="preserve">Provedene aktivnosti:
</t>
    </r>
    <r>
      <rPr>
        <sz val="9"/>
        <color indexed="8"/>
        <rFont val="Calibri"/>
        <family val="2"/>
        <charset val="238"/>
      </rPr>
      <t xml:space="preserve">1. Mr.sc. Željka Sušić i mr.sc. Željka Bosnar Salihagić iz Udruge za razvoj ʾuradi-samʾ kulture - Radiona izradile su elaborat Procjena pristupačnosti za osobe invaliditetom i djecu s teškoćama u razvoju/U smjeru inkluzivne baštine – temeljna polazišta  </t>
    </r>
    <r>
      <rPr>
        <b/>
        <sz val="9"/>
        <color indexed="8"/>
        <rFont val="Calibri"/>
        <family val="2"/>
        <charset val="238"/>
      </rPr>
      <t xml:space="preserve">         
</t>
    </r>
    <r>
      <rPr>
        <sz val="9"/>
        <color indexed="8"/>
        <rFont val="Calibri"/>
        <family val="2"/>
        <charset val="238"/>
      </rPr>
      <t>2. Mr.sc. Željka Sušić i mr.sc. Željka Bosnar Salihagić održale su trening muzejskog osoblja Dvora Trakošćan dana 25. rujna 2025 s ciljem edukacije zaposlenika o pravima osoba s invaliditetom i načelima uklanjanja svih oblika diskriminacije.</t>
    </r>
    <r>
      <rPr>
        <b/>
        <sz val="9"/>
        <color indexed="8"/>
        <rFont val="Calibri"/>
        <family val="2"/>
        <charset val="238"/>
      </rPr>
      <t xml:space="preserve">
Ukupno je utrošeno: 3.200,00 eura
Od toga: 
Sredstva Ministarstva kulture i medija: 3.200,00 eura
Vlastita sredstva: 0,00 eura
</t>
    </r>
  </si>
  <si>
    <t>dr.sc.Goranka Horjan</t>
  </si>
  <si>
    <t xml:space="preserve">32112 Dnevnice za službeni put u inozemstvu
Dnevnice: 557,96
32114 Naknade za smještaj na službenom putu u inozemstvu
Smještaj: 864,01
32119 Ostali rashodi za službena putovanja
Zrakoplovne karte: 2.309,44
</t>
  </si>
  <si>
    <t xml:space="preserve">OSTALI IZVORI FINANCIRANJA  specificirati izvor (izvor 61, 52) </t>
  </si>
  <si>
    <r>
      <rPr>
        <b/>
        <sz val="9"/>
        <color indexed="8"/>
        <rFont val="Calibri"/>
        <family val="2"/>
        <charset val="238"/>
      </rPr>
      <t>Provedene aktivnosti:</t>
    </r>
    <r>
      <rPr>
        <sz val="9"/>
        <color indexed="8"/>
        <rFont val="Calibri"/>
        <family val="2"/>
        <charset val="238"/>
      </rPr>
      <t xml:space="preserve">
1. Nabavljena su i stavljena u funkciju tri odvlaživača zraka za stalni postav muzeja (Crescat d.o.o.).
2. Nabavljeni su i stavljeni u funkciju muzejski stupići za ograđivanje za stalni postav muzeja (Nova splet d.o.o.).
3. Nabavljen je materijal za restauraciju muzejske građe (Crescat d.o.o., Juriček, vl. Jakov Juriček).
4. Nabavljene su prozirne akrilne ploče za zaštitu muzejskih predmeta (C S d.o.o.).
5. Izvedeni su restauratorsko-konzervatorski zahvati na tri slike i dva ukrasna okvira (Zlatko Bielen): DT 77, Juraj VI. Drašković; DT 1382, Johann Nepomuk Gobert Aspermont Linden; DT 986, Wirich Philipp Lorenz Daun.
</t>
    </r>
    <r>
      <rPr>
        <b/>
        <sz val="9"/>
        <color indexed="8"/>
        <rFont val="Calibri"/>
        <family val="2"/>
        <charset val="238"/>
      </rPr>
      <t>Ukupno je utrošeno: 24.730,91 eura</t>
    </r>
    <r>
      <rPr>
        <sz val="9"/>
        <color indexed="8"/>
        <rFont val="Calibri"/>
        <family val="2"/>
        <charset val="238"/>
      </rPr>
      <t xml:space="preserve">
</t>
    </r>
    <r>
      <rPr>
        <b/>
        <sz val="9"/>
        <color indexed="8"/>
        <rFont val="Calibri"/>
        <family val="2"/>
        <charset val="238"/>
      </rPr>
      <t xml:space="preserve">Od toga: </t>
    </r>
    <r>
      <rPr>
        <sz val="9"/>
        <color indexed="8"/>
        <rFont val="Calibri"/>
        <family val="2"/>
        <charset val="238"/>
      </rPr>
      <t xml:space="preserve">
</t>
    </r>
    <r>
      <rPr>
        <b/>
        <sz val="9"/>
        <color indexed="8"/>
        <rFont val="Calibri"/>
        <family val="2"/>
        <charset val="238"/>
      </rPr>
      <t>Sredstva Ministarstva kulture i medija: 23.277,07 eura</t>
    </r>
    <r>
      <rPr>
        <sz val="9"/>
        <color indexed="8"/>
        <rFont val="Calibri"/>
        <family val="2"/>
        <charset val="238"/>
      </rPr>
      <t xml:space="preserve">
</t>
    </r>
    <r>
      <rPr>
        <b/>
        <sz val="9"/>
        <color indexed="8"/>
        <rFont val="Calibri"/>
        <family val="2"/>
        <charset val="238"/>
      </rPr>
      <t>Vlastita sredstva: 1.453,84 eura</t>
    </r>
    <r>
      <rPr>
        <sz val="9"/>
        <color indexed="8"/>
        <rFont val="Calibri"/>
        <family val="2"/>
        <charset val="238"/>
      </rPr>
      <t xml:space="preserve">
</t>
    </r>
  </si>
  <si>
    <t xml:space="preserve">32244 Ostali materijal i dijelovi za tekuće i investicijsko održavanje
Ploče za zaštitu: 65,00
Materijal za restauraciju: 464,98
Muzejski stupići za ograđivanje: 8.537,34
32371 Autorski ugovori
Restauracija 9.560,12
42271 Uređaji
Odvlaživači zraka: 4.649,63
</t>
  </si>
  <si>
    <r>
      <t>P</t>
    </r>
    <r>
      <rPr>
        <b/>
        <sz val="9"/>
        <color indexed="8"/>
        <rFont val="Calibri"/>
        <family val="2"/>
        <charset val="238"/>
      </rPr>
      <t>rovedene aktivnosti:</t>
    </r>
    <r>
      <rPr>
        <sz val="9"/>
        <color indexed="8"/>
        <rFont val="Calibri"/>
        <family val="2"/>
        <charset val="238"/>
      </rPr>
      <t xml:space="preserve">
1. Ravnateljica Goranka Horjan sudjelovala je kao izlagač na konferenciji Američke asocijacije muzeja. Bila je panelist , sudjelovala je na otvorenju konferencije, kao i na radionicama i predavanjima na temu vođenja i upravljanja. Nabavila je stručnu literaturu za muzej i posjetila Findaciju Getty.
2. Ravnateljica Goranka Horjan sudjelovala je na trijenalnoj konferenciji ICOM-a u Dubaiju gdje je izabrana za rizničarku ICOM-a za mandatno razdoblje 2025. – 2028.
</t>
    </r>
    <r>
      <rPr>
        <b/>
        <sz val="9"/>
        <color indexed="8"/>
        <rFont val="Calibri"/>
        <family val="2"/>
        <charset val="238"/>
      </rPr>
      <t>Ukupno je utrošeno: 3.731,41 eura</t>
    </r>
    <r>
      <rPr>
        <sz val="9"/>
        <color indexed="8"/>
        <rFont val="Calibri"/>
        <family val="2"/>
        <charset val="238"/>
      </rPr>
      <t xml:space="preserve">
</t>
    </r>
    <r>
      <rPr>
        <b/>
        <sz val="9"/>
        <color indexed="8"/>
        <rFont val="Calibri"/>
        <family val="2"/>
        <charset val="238"/>
      </rPr>
      <t xml:space="preserve">Od toga: </t>
    </r>
    <r>
      <rPr>
        <sz val="9"/>
        <color indexed="8"/>
        <rFont val="Calibri"/>
        <family val="2"/>
        <charset val="238"/>
      </rPr>
      <t xml:space="preserve">
</t>
    </r>
    <r>
      <rPr>
        <b/>
        <sz val="9"/>
        <color indexed="8"/>
        <rFont val="Calibri"/>
        <family val="2"/>
        <charset val="238"/>
      </rPr>
      <t>Sredstva Ministarstva kulture i medija:  3.731,41eura</t>
    </r>
    <r>
      <rPr>
        <sz val="9"/>
        <color indexed="8"/>
        <rFont val="Calibri"/>
        <family val="2"/>
        <charset val="238"/>
      </rPr>
      <t xml:space="preserve">
</t>
    </r>
    <r>
      <rPr>
        <b/>
        <sz val="9"/>
        <color indexed="8"/>
        <rFont val="Calibri"/>
        <family val="2"/>
        <charset val="238"/>
      </rPr>
      <t>Vlastita sredstva: 0,00 eura</t>
    </r>
    <r>
      <rPr>
        <sz val="9"/>
        <color indexed="8"/>
        <rFont val="Calibri"/>
        <family val="2"/>
        <charset val="238"/>
      </rPr>
      <t xml:space="preserve">
</t>
    </r>
  </si>
  <si>
    <r>
      <rPr>
        <b/>
        <sz val="9"/>
        <color indexed="8"/>
        <rFont val="Calibri"/>
        <family val="2"/>
        <charset val="238"/>
      </rPr>
      <t>Provedene aktivnosti:</t>
    </r>
    <r>
      <rPr>
        <sz val="9"/>
        <color indexed="8"/>
        <rFont val="Calibri"/>
        <family val="2"/>
        <charset val="238"/>
      </rPr>
      <t xml:space="preserve">
1. Sudjelovanje na turističkom sajmu Vakantiebeurs (Utrecht, Nizozemska) i turističkom sajmu Fitur (Madrid, Španjolska) s ciljem promocije muzeja.
2. Za potrebe promocije novog vizualnog identiteta ustanove izrađena je animacija (R PLUS V d.o.o.).
3. Za potrebe oglašavanja vršeno je fotografiranje te su izrađivani vizuali (STUDIO TWENTY2 d.o.o.).
4. Objavljivani su oglasi u tiskanim medijima (Croatia Airlines d.d., Gastro&amp;Wine).
5. Vodila se Facebook i Instagram kampanja te online oglašavanje pojedinih događanja (Arbona d.o.o.).
</t>
    </r>
    <r>
      <rPr>
        <b/>
        <sz val="9"/>
        <color indexed="8"/>
        <rFont val="Calibri"/>
        <family val="2"/>
        <charset val="238"/>
      </rPr>
      <t>Ukupno je utrošeno: 23.130,25 eura
Od toga: 
Sredstva Ministarstva kulture i medija: 22.424,00 eura
Vlastita sredstva: 706,25 eura</t>
    </r>
    <r>
      <rPr>
        <sz val="9"/>
        <color indexed="8"/>
        <rFont val="Calibri"/>
        <family val="2"/>
        <charset val="238"/>
      </rPr>
      <t xml:space="preserve">
</t>
    </r>
  </si>
  <si>
    <t xml:space="preserve">32112 Dnevnice za službeni put u inozemstvu
Dnevnice: 1.880,00
32114 Naknade za smještaj na službenom putu u inozemstvu
Smještaj: 1.678,51
32116 Naknade za prijevoz na službenom putu u inozemstvu
Prijevoz: 103,03
32119 Ostali rashodi za službena putovanja
Aviokarte: 2.352,49
32333 Izložbeni prostor na sajmu
Trošak suizlaganja: 4.618,80
32339 Ostale usluge promidžbe i informiranja
Izrada animacije: 800,00
Fotografiranje: 450,00
Objava oglasa: 1.663,88
32379 Ostale intelektualne usluge
Online oglašavanje: 6.431,06
Izrada vizuala: 700,00
Oglas u časopisu: 1.146,23
32399 Ostale nespomenute usluge
Izrada vizuala: 600,00
</t>
  </si>
  <si>
    <r>
      <rPr>
        <b/>
        <sz val="9"/>
        <color indexed="8"/>
        <rFont val="Calibri"/>
        <family val="2"/>
        <charset val="238"/>
      </rPr>
      <t>Provedene aktivnosti:</t>
    </r>
    <r>
      <rPr>
        <sz val="9"/>
        <color indexed="8"/>
        <rFont val="Calibri"/>
        <family val="2"/>
        <charset val="238"/>
      </rPr>
      <t xml:space="preserve">
1. Proveden je postupak jednostavne nabave te je s obrtom „TOPLIN“ za postavljanje instalacija za vodu, plin i grijanje, vl. Slavka Školnika 16. travnja sklopljen Ugovor o izvođenju radova na rekonstrukciji kotlovnice i sistema centralnog grijanja u upravnoj zgradi Dvora Trakošćan i dvorcu Trakošćan s rokom izvršenja od 30 dana od početka radova (26. svibanj), kao i Aneks 1. od 24. lipnja o produljenju roka za dodatnih 30 dana.
2. Radovi su dovršeni te je 24. srpnja izvršen pregled i primopredaja.
</t>
    </r>
    <r>
      <rPr>
        <b/>
        <sz val="9"/>
        <color indexed="8"/>
        <rFont val="Calibri"/>
        <family val="2"/>
        <charset val="238"/>
      </rPr>
      <t>Ukupno je utrošeno: 31.385,61 eura
Od toga: 
Sredstva Ministarstva kulture i medija: 27.577,33 eura
Vlastita sredstva: 3.808,28 eura</t>
    </r>
    <r>
      <rPr>
        <sz val="9"/>
        <color indexed="8"/>
        <rFont val="Calibri"/>
        <family val="2"/>
        <charset val="238"/>
      </rPr>
      <t xml:space="preserve">
</t>
    </r>
  </si>
  <si>
    <t xml:space="preserve">32321 Usluge tekućeg i investicijskog održavanja građevinskih objekata
Radovi: 27.577,33
</t>
  </si>
  <si>
    <r>
      <rPr>
        <b/>
        <sz val="9"/>
        <color indexed="8"/>
        <rFont val="Calibri"/>
        <family val="2"/>
        <charset val="238"/>
      </rPr>
      <t>Provedene aktivnosti:</t>
    </r>
    <r>
      <rPr>
        <sz val="9"/>
        <color indexed="8"/>
        <rFont val="Calibri"/>
        <family val="2"/>
        <charset val="238"/>
      </rPr>
      <t xml:space="preserve">
1. Tvrtka PRO-NEX PROJEKTI d.o.o. za projektiranje i usluge izradila je troškovnik s nacrtom uređenja sanitarnih čvorova u dvorcu. 
2. Proveden je postupak jednostavne nabave te je 27. svibnja s tvrtkom ISF d.o.o. sklopljen Ugovor o izvođenju radova uređenja sanitarnih čvorova s rokom dovršetka od 45 dana od dana početka radova (16. lipnja).
3. Tvrtka PRO-NEX PROJEKTI d.o.o. provela je stručni nadzor radova.
4. Radovi su dovršeni te je nakon otklanjana nedostataka 19. rujna izvršena konačna primopredaja.
</t>
    </r>
    <r>
      <rPr>
        <b/>
        <sz val="9"/>
        <color indexed="8"/>
        <rFont val="Calibri"/>
        <family val="2"/>
        <charset val="238"/>
      </rPr>
      <t>Ukupno je utrošeno: 83.557,92 eura
Od toga: 
Sredstva Ministarstva kulture i medija:  82.448,67 eura
Vlastita sredstva: 1.109,25 eura</t>
    </r>
    <r>
      <rPr>
        <sz val="9"/>
        <color indexed="8"/>
        <rFont val="Calibri"/>
        <family val="2"/>
        <charset val="238"/>
      </rPr>
      <t xml:space="preserve">
</t>
    </r>
  </si>
  <si>
    <t xml:space="preserve">32329 Ostale usluge tekućeg i investicijskog održavanja
Radovi: 80.969,67
32379 Ostale intelektualne usluge
Izrada troškovnika: 1.479,00
</t>
  </si>
  <si>
    <r>
      <t xml:space="preserve">Izložba „Juraj II. Drašković – 500 godina“ bila je postavljena u dvorcu Trakošćan u razdoblju od 15. veljače do 30. svibnja 2025. godine. 
</t>
    </r>
    <r>
      <rPr>
        <b/>
        <sz val="8"/>
        <color indexed="8"/>
        <rFont val="Calibri"/>
        <family val="2"/>
        <charset val="238"/>
      </rPr>
      <t>Provedene aktivnosti:</t>
    </r>
    <r>
      <rPr>
        <sz val="8"/>
        <color indexed="8"/>
        <rFont val="Calibri"/>
        <family val="2"/>
        <charset val="238"/>
      </rPr>
      <t xml:space="preserve">
1. Posuđena muzejska građa osigurana je od požara, provalne krađe te je osiguran njezin transport (Generali osiguranje d.d.).
2. Muzejski predmeti posuđeni od Zbirnog centra u Gyoru u Mađarskoj dopremljeni su u Trakošćan te su po zatvaranju izložbe vraćeni u Gyor.
3. Vinko Kovač osmislio je stručnu koncepciju izložbe te je napisao tekstove za izložbu i katalog.
4. Maja Šimić iz Šimić &amp; CO d.o.o. osmislila je likovni postav izložbe. 
5. Dubravko Hrupa iz STUDIA TWENTY2 j.d.o.o. dizajnirao je katalog izložbe, osmislio animaciju i vizual izložbe.
6. Jura Cmrečak preveo je tekst legendi na engleski jezik.
7. Ljiljana Marks-Šikić napravila je lekturu teksta kataloga izložbe.
8. Prof.dr.sc. Nataša Štefanec i dr.sc. Iva Mandušić izradile su recenziju kataloga izložbe.
9. Prof.dr.sc. Alojzije Jembrih održao je predavanje o Jurju II. Draškoviću u Kuli nad Kamenitim vratima u Zagrebu.
10. Adalber Turner izvršio je glasovno snimanje govora Jurja II Draškovića.
11. Toni Sente izradio je digitalnu kartu za potrebe izložbe.
12. Šimić &amp; Co d.o.o. tiskao je i montirao legende za izložbu.
13. Nabavljena je potrebna oprema – zvučnik, tableti, stalci (INSTAR CENTER d.o.o., Mikronis d.o.o., ŠIMIĆ &amp; CO d.o.o., Svijet Medija d.o.o.).
14. Sveučilišna tiskara d.o.o. tiskala je katalog izložbe.
15. Izložba je promovirana preko bilboarda (P.I.O. d.o.o.).
16. Partnerima iz Gyora osiguran je smještaj u Hotelu Trakošćan za vrijeme otvaranja izložbe.
17. Za sudionike svečanog otvorenja osiguran je prijevoz iz Zagreba (Presečki grupa d.o.o.).
18. Održano je svečano otvorenje i tom je prigodom izveden koncert Ivice Kontenta.
</t>
    </r>
    <r>
      <rPr>
        <b/>
        <sz val="8"/>
        <color indexed="8"/>
        <rFont val="Calibri"/>
        <family val="2"/>
        <charset val="238"/>
      </rPr>
      <t>Ukupno je utrošeno: 20.385,23 eura</t>
    </r>
    <r>
      <rPr>
        <sz val="8"/>
        <color indexed="8"/>
        <rFont val="Calibri"/>
        <family val="2"/>
        <charset val="238"/>
      </rPr>
      <t xml:space="preserve">
</t>
    </r>
    <r>
      <rPr>
        <b/>
        <sz val="8"/>
        <color indexed="8"/>
        <rFont val="Calibri"/>
        <family val="2"/>
        <charset val="238"/>
      </rPr>
      <t>Od toga:</t>
    </r>
    <r>
      <rPr>
        <sz val="8"/>
        <color indexed="8"/>
        <rFont val="Calibri"/>
        <family val="2"/>
        <charset val="238"/>
      </rPr>
      <t xml:space="preserve">
</t>
    </r>
    <r>
      <rPr>
        <b/>
        <sz val="8"/>
        <color indexed="8"/>
        <rFont val="Calibri"/>
        <family val="2"/>
        <charset val="238"/>
      </rPr>
      <t>Sredstva Ministarstva kulture i medija: 18.000,00 eura</t>
    </r>
    <r>
      <rPr>
        <sz val="8"/>
        <color indexed="8"/>
        <rFont val="Calibri"/>
        <family val="2"/>
        <charset val="238"/>
      </rPr>
      <t xml:space="preserve">
</t>
    </r>
    <r>
      <rPr>
        <b/>
        <sz val="8"/>
        <color indexed="8"/>
        <rFont val="Calibri"/>
        <family val="2"/>
        <charset val="238"/>
      </rPr>
      <t>Vlastita sredstva: 2.385,23 eura</t>
    </r>
    <r>
      <rPr>
        <sz val="8"/>
        <color indexed="8"/>
        <rFont val="Calibri"/>
        <family val="2"/>
        <charset val="238"/>
      </rPr>
      <t xml:space="preserve">
</t>
    </r>
  </si>
  <si>
    <t>Tablica: IZVRŠENJE PLANA PROGRAMSKIH AKTIVNOSTI USTANOVA U NADLEŽNOSTI MINISTARSTVA KULTURE I MEDIJA ZA 2025. GODINU</t>
  </si>
  <si>
    <t>ZA 2025. GODINU</t>
  </si>
  <si>
    <t>x</t>
  </si>
  <si>
    <r>
      <t xml:space="preserve">Izložba „100 godina hrvatskog lovstva“ bila je postavljena u dvorcu Trakošćan u razdoblju od 24. travnja do 15. listopada 2025. godine. 
</t>
    </r>
    <r>
      <rPr>
        <b/>
        <sz val="9"/>
        <color indexed="8"/>
        <rFont val="Calibri"/>
        <family val="2"/>
        <charset val="238"/>
      </rPr>
      <t>Provedene aktivnosti:</t>
    </r>
    <r>
      <rPr>
        <sz val="9"/>
        <color indexed="8"/>
        <rFont val="Calibri"/>
        <family val="2"/>
        <charset val="238"/>
      </rPr>
      <t xml:space="preserve">
1. Posuđena muzejska građa osigurana je od požara, provalne krađe te je osiguran njezin transport (Generali osiguranje d.d.).
2. Vinko Kovač i Vesna Farkaš osmislili su stručnu koncepciju izložbe te napisali tekstove legendi i kataloga.
3. R PLUS V d.o.o. osmislili su likovni postav i vizualni identitet izložbe. 
4. Dubravko Hrupa iz STUDIA TWENTY2 j.d.o.o. dizajnirao je katalog izložbe i izradio fotografije potrebne za promociju izložbe.
5. Lučana Banek prevela je tekstove legendi i kataloga na engleski jezik.
6. Ljiljana Marks-Šikić napravila je lekturu teksta legendi te lekturu i recenziju kataloga izložbe.
7. Miroslav Mrva izradio je strip za izložbu.
8. Neven Husnjak izradio je stolarske elemente za izložbu.
9. Novena d.o.o. za računalne usluge i dizajn izradila je audio sadržaje za izložbe.
10. Taxidermi studio Frančeski izradio je preparate zeca i fazana.
11. Team Print d.o.o. tiskao je i montirao legende za izložbu.
12. Nabavljena je potrebna oprema i materijal za izložbu (stalci, boje, drvo).
13. Za sudionike svečanog otvorenja osiguran je prijevoz iz Zagreba (Presečki grupa d.o.o.).
14. Održano je svečano otvorenje i tom je prigodom izveden kratki koncert.
</t>
    </r>
    <r>
      <rPr>
        <b/>
        <sz val="9"/>
        <color indexed="8"/>
        <rFont val="Calibri"/>
        <family val="2"/>
        <charset val="238"/>
      </rPr>
      <t>Ukupno je utrošeno: 40.772,59 eura</t>
    </r>
    <r>
      <rPr>
        <sz val="9"/>
        <color indexed="8"/>
        <rFont val="Calibri"/>
        <family val="2"/>
        <charset val="238"/>
      </rPr>
      <t xml:space="preserve">
</t>
    </r>
    <r>
      <rPr>
        <b/>
        <sz val="9"/>
        <color indexed="8"/>
        <rFont val="Calibri"/>
        <family val="2"/>
        <charset val="238"/>
      </rPr>
      <t>Od toga:</t>
    </r>
    <r>
      <rPr>
        <sz val="9"/>
        <color indexed="8"/>
        <rFont val="Calibri"/>
        <family val="2"/>
        <charset val="238"/>
      </rPr>
      <t xml:space="preserve">
</t>
    </r>
    <r>
      <rPr>
        <b/>
        <sz val="9"/>
        <color indexed="8"/>
        <rFont val="Calibri"/>
        <family val="2"/>
        <charset val="238"/>
      </rPr>
      <t>Sredstva Ministarstva kulture i medija: 28.680,00 eura</t>
    </r>
    <r>
      <rPr>
        <sz val="9"/>
        <color indexed="8"/>
        <rFont val="Calibri"/>
        <family val="2"/>
        <charset val="238"/>
      </rPr>
      <t xml:space="preserve">
</t>
    </r>
    <r>
      <rPr>
        <b/>
        <sz val="9"/>
        <color indexed="8"/>
        <rFont val="Calibri"/>
        <family val="2"/>
        <charset val="238"/>
      </rPr>
      <t>Vlastita sredstva: 5.092,59 eura</t>
    </r>
    <r>
      <rPr>
        <sz val="9"/>
        <color indexed="8"/>
        <rFont val="Calibri"/>
        <family val="2"/>
        <charset val="238"/>
      </rPr>
      <t xml:space="preserve">
</t>
    </r>
    <r>
      <rPr>
        <b/>
        <sz val="9"/>
        <color indexed="8"/>
        <rFont val="Calibri"/>
        <family val="2"/>
        <charset val="238"/>
      </rPr>
      <t>Donacije: 7.000,00 eura</t>
    </r>
    <r>
      <rPr>
        <sz val="9"/>
        <color indexed="8"/>
        <rFont val="Calibri"/>
        <family val="2"/>
        <charset val="238"/>
      </rPr>
      <t xml:space="preserve">
</t>
    </r>
    <r>
      <rPr>
        <b/>
        <sz val="9"/>
        <color indexed="8"/>
        <rFont val="Calibri"/>
        <family val="2"/>
        <charset val="238"/>
      </rPr>
      <t/>
    </r>
  </si>
  <si>
    <r>
      <t xml:space="preserve">Izložba „Vojnici grofa Josipa Kazimira Draškovića“ otvorena je u prizemnoj galeriji Dvora Trakošćan 22.11.2025., a moći će se razgledati do kraja travnja 2026. </t>
    </r>
    <r>
      <rPr>
        <b/>
        <sz val="9"/>
        <color indexed="8"/>
        <rFont val="Calibri"/>
        <family val="2"/>
        <charset val="238"/>
      </rPr>
      <t xml:space="preserve">
Provedene aktivnosti:
</t>
    </r>
    <r>
      <rPr>
        <sz val="9"/>
        <color indexed="8"/>
        <rFont val="Calibri"/>
        <family val="2"/>
        <charset val="238"/>
      </rPr>
      <t>1. Posuđena muzejska građa osigurana je od požara, provalne krađe te je osiguran njezin transport (Croatia osiguranje d.d.).</t>
    </r>
    <r>
      <rPr>
        <b/>
        <sz val="9"/>
        <color indexed="8"/>
        <rFont val="Calibri"/>
        <family val="2"/>
        <charset val="238"/>
      </rPr>
      <t xml:space="preserve">
</t>
    </r>
    <r>
      <rPr>
        <sz val="9"/>
        <color indexed="8"/>
        <rFont val="Calibri"/>
        <family val="2"/>
        <charset val="238"/>
      </rPr>
      <t>2. Ivan Mravlinčić i Vladimir Brnardić osmislili su stručnu koncepciju izložbe.</t>
    </r>
    <r>
      <rPr>
        <b/>
        <sz val="9"/>
        <color indexed="8"/>
        <rFont val="Calibri"/>
        <family val="2"/>
        <charset val="238"/>
      </rPr>
      <t xml:space="preserve">
</t>
    </r>
    <r>
      <rPr>
        <sz val="9"/>
        <color indexed="8"/>
        <rFont val="Calibri"/>
        <family val="2"/>
        <charset val="238"/>
      </rPr>
      <t xml:space="preserve">3. Dubravko Hrupa iz STUDIA TWENTY2 j.d.o.o. osmislio je likovni postav i vizualni identitet izložbe. </t>
    </r>
    <r>
      <rPr>
        <b/>
        <sz val="9"/>
        <color indexed="8"/>
        <rFont val="Calibri"/>
        <family val="2"/>
        <charset val="238"/>
      </rPr>
      <t xml:space="preserve">
</t>
    </r>
    <r>
      <rPr>
        <sz val="9"/>
        <color indexed="8"/>
        <rFont val="Calibri"/>
        <family val="2"/>
        <charset val="238"/>
      </rPr>
      <t>4. Šimić &amp; Co d.o.o. tiskao je i montirao legende za izložbu.</t>
    </r>
    <r>
      <rPr>
        <b/>
        <sz val="9"/>
        <color indexed="8"/>
        <rFont val="Calibri"/>
        <family val="2"/>
        <charset val="238"/>
      </rPr>
      <t xml:space="preserve">
</t>
    </r>
    <r>
      <rPr>
        <sz val="9"/>
        <color indexed="8"/>
        <rFont val="Calibri"/>
        <family val="2"/>
        <charset val="238"/>
      </rPr>
      <t>5. Daria Dadić prevela je tekstove legendi na engleski jezik.</t>
    </r>
    <r>
      <rPr>
        <b/>
        <sz val="9"/>
        <color indexed="8"/>
        <rFont val="Calibri"/>
        <family val="2"/>
        <charset val="238"/>
      </rPr>
      <t xml:space="preserve">
</t>
    </r>
    <r>
      <rPr>
        <sz val="9"/>
        <color indexed="8"/>
        <rFont val="Calibri"/>
        <family val="2"/>
        <charset val="238"/>
      </rPr>
      <t>6. POZOR d.o.o. izradio je i montirao replike platnenih tapeta.</t>
    </r>
    <r>
      <rPr>
        <b/>
        <sz val="9"/>
        <color indexed="8"/>
        <rFont val="Calibri"/>
        <family val="2"/>
        <charset val="238"/>
      </rPr>
      <t xml:space="preserve">
</t>
    </r>
    <r>
      <rPr>
        <sz val="9"/>
        <color indexed="8"/>
        <rFont val="Calibri"/>
        <family val="2"/>
        <charset val="238"/>
      </rPr>
      <t>7. Nabavljena je potrebna oprema i materijal za izložbu (stalci, boje, trake).</t>
    </r>
    <r>
      <rPr>
        <b/>
        <sz val="9"/>
        <color indexed="8"/>
        <rFont val="Calibri"/>
        <family val="2"/>
        <charset val="238"/>
      </rPr>
      <t xml:space="preserve">
</t>
    </r>
    <r>
      <rPr>
        <sz val="9"/>
        <color indexed="8"/>
        <rFont val="Calibri"/>
        <family val="2"/>
        <charset val="238"/>
      </rPr>
      <t>8. Krojački obrt Madame Flo iz Firenze sašio je povijesne kostime Josipa Kazimira Draškovića  i Suzane Malatinski te su isti dopremljeni iz Firenze.</t>
    </r>
    <r>
      <rPr>
        <b/>
        <sz val="9"/>
        <color indexed="8"/>
        <rFont val="Calibri"/>
        <family val="2"/>
        <charset val="238"/>
      </rPr>
      <t xml:space="preserve">
</t>
    </r>
    <r>
      <rPr>
        <sz val="9"/>
        <color indexed="8"/>
        <rFont val="Calibri"/>
        <family val="2"/>
        <charset val="238"/>
      </rPr>
      <t>9. Jozo Martić izradio je visoke muške stilske čizme za kostim Josipa Kazimira Draškovića.</t>
    </r>
    <r>
      <rPr>
        <b/>
        <sz val="9"/>
        <color indexed="8"/>
        <rFont val="Calibri"/>
        <family val="2"/>
        <charset val="238"/>
      </rPr>
      <t xml:space="preserve">
</t>
    </r>
    <r>
      <rPr>
        <sz val="9"/>
        <color indexed="8"/>
        <rFont val="Calibri"/>
        <family val="2"/>
        <charset val="238"/>
      </rPr>
      <t>10. Održano je svečano otvorenje izložbe.</t>
    </r>
    <r>
      <rPr>
        <b/>
        <sz val="9"/>
        <color indexed="8"/>
        <rFont val="Calibri"/>
        <family val="2"/>
        <charset val="238"/>
      </rPr>
      <t xml:space="preserve">
Ukupno je utrošeno: 31.474,44 eura
Od toga:
Sredstva Ministarstva kulture i medija: 20.527,48 eura
Vlastita sredstva: 10.946,96 eura      
</t>
    </r>
    <r>
      <rPr>
        <sz val="9"/>
        <color indexed="8"/>
        <rFont val="Calibri"/>
        <family val="2"/>
        <charset val="238"/>
      </rPr>
      <t xml:space="preserve">
</t>
    </r>
  </si>
  <si>
    <t xml:space="preserve">32112 Dnevnice za službeni put u inozemstvu
Dnevnice: 1.080,00
32114 Naknade za smještaj na službenom putu u inozemstvu
Smještaj: 1.978,00
32244 Ostali materijali i dijelovi za tekuće i investicijsko održavanje
Stalci, boje: 183,98
32377 Usluge agencija, studentskog servisa
Prijevod: 1.201,00
32391 Grafičke i tiskarske usluge, usluge kopiranja i uvezivanja i sl.
Tisak: 9.642,00
32399 Ostale nespomenute usluge
Kostimi: 5.692,5
Prijevoz: 750,00
</t>
  </si>
  <si>
    <t xml:space="preserve">32244 Ostali materijali i dijelovi za tekuće i investicijsko održavanje
Stalci, boje: 974,41
32319 Ostale usluge za komunikaciju i prijevoz
Prijevoz: 690,00
32339 Ostale usluge promidžbe i informiranja
Fotografiranje: 120,00
32371 Autorski honorari
Izrada stripa: 439,56
Koncert: 134,07
32372 Ugovori o djelu
Izrada stolarskih elemenata: 3.434,02
32377 Usluge agencija, studentskog servisa
Prijevod na engleski: 684,00
32391 Grafičke i tiskarske usluge, usluge kopiranja i uvezivanja i sl
Vizualni identitet: 4.000,00
32399 Ostale nespomenute usluge 
Produkt dizajn izložbe: 5.846,44
Tisak i montaža legendi: 6.402,09
32922 Premije osiguranja ostale imovine
Osiguranje: 780,41
42273 Oprema
Audio sadržaj i stalci: 5.175,00
</t>
  </si>
  <si>
    <r>
      <t xml:space="preserve">Provedene aktivnosti:
</t>
    </r>
    <r>
      <rPr>
        <sz val="9"/>
        <color indexed="8"/>
        <rFont val="Calibri"/>
        <family val="2"/>
        <charset val="238"/>
      </rPr>
      <t>1. Provedene su brojne školske i obiteljske radionice (Mali detektivi, Zmaj, vještica i tajni prolaz, Heraldička radionica, Od burga do muzeja: Gradimo dvorac Trakošćan, Boje svijeta: tradicija kroz kist, Pitaj lovca, Land art radionica izrade zmaja).</t>
    </r>
    <r>
      <rPr>
        <b/>
        <sz val="9"/>
        <color indexed="8"/>
        <rFont val="Calibri"/>
        <family val="2"/>
        <charset val="238"/>
      </rPr>
      <t xml:space="preserve">
</t>
    </r>
    <r>
      <rPr>
        <sz val="9"/>
        <color indexed="8"/>
        <rFont val="Calibri"/>
        <family val="2"/>
        <charset val="238"/>
      </rPr>
      <t>2. Provedeni su brojni posebni programi u sklopu kojih su održana predavanja, koncerti, predstave i promocije:</t>
    </r>
    <r>
      <rPr>
        <b/>
        <sz val="9"/>
        <color indexed="8"/>
        <rFont val="Calibri"/>
        <family val="2"/>
        <charset val="238"/>
      </rPr>
      <t xml:space="preserve">
</t>
    </r>
    <r>
      <rPr>
        <sz val="9"/>
        <color indexed="8"/>
        <rFont val="Calibri"/>
        <family val="2"/>
        <charset val="238"/>
      </rPr>
      <t>Noć muzeja 31.01.2025.</t>
    </r>
    <r>
      <rPr>
        <b/>
        <sz val="9"/>
        <color indexed="8"/>
        <rFont val="Calibri"/>
        <family val="2"/>
        <charset val="238"/>
      </rPr>
      <t xml:space="preserve">
</t>
    </r>
    <r>
      <rPr>
        <sz val="9"/>
        <color indexed="8"/>
        <rFont val="Calibri"/>
        <family val="2"/>
        <charset val="238"/>
      </rPr>
      <t>Noć tvrđava 09.05.2025.</t>
    </r>
    <r>
      <rPr>
        <b/>
        <sz val="9"/>
        <color indexed="8"/>
        <rFont val="Calibri"/>
        <family val="2"/>
        <charset val="238"/>
      </rPr>
      <t xml:space="preserve">
</t>
    </r>
    <r>
      <rPr>
        <sz val="9"/>
        <color indexed="8"/>
        <rFont val="Calibri"/>
        <family val="2"/>
        <charset val="238"/>
      </rPr>
      <t>Lov(i) priču u dvorcu 06.09.2025.</t>
    </r>
    <r>
      <rPr>
        <b/>
        <sz val="9"/>
        <color indexed="8"/>
        <rFont val="Calibri"/>
        <family val="2"/>
        <charset val="238"/>
      </rPr>
      <t xml:space="preserve">
</t>
    </r>
    <r>
      <rPr>
        <sz val="9"/>
        <color indexed="8"/>
        <rFont val="Calibri"/>
        <family val="2"/>
        <charset val="238"/>
      </rPr>
      <t>Doživi barok 27.09.2025.</t>
    </r>
    <r>
      <rPr>
        <b/>
        <sz val="9"/>
        <color indexed="8"/>
        <rFont val="Calibri"/>
        <family val="2"/>
        <charset val="238"/>
      </rPr>
      <t xml:space="preserve">
</t>
    </r>
    <r>
      <rPr>
        <sz val="9"/>
        <color indexed="8"/>
        <rFont val="Calibri"/>
        <family val="2"/>
        <charset val="238"/>
      </rPr>
      <t>Magična noć 18.10.2025.</t>
    </r>
    <r>
      <rPr>
        <b/>
        <sz val="9"/>
        <color indexed="8"/>
        <rFont val="Calibri"/>
        <family val="2"/>
        <charset val="238"/>
      </rPr>
      <t xml:space="preserve">
</t>
    </r>
    <r>
      <rPr>
        <sz val="9"/>
        <color indexed="8"/>
        <rFont val="Calibri"/>
        <family val="2"/>
        <charset val="238"/>
      </rPr>
      <t xml:space="preserve">3. Nabavljena su tri kostima za potrebe izvođenja kostimiranih vodstava kroz muzej te prilikom održavanja raznih tematskih događanja. </t>
    </r>
    <r>
      <rPr>
        <b/>
        <sz val="9"/>
        <color indexed="8"/>
        <rFont val="Calibri"/>
        <family val="2"/>
        <charset val="238"/>
      </rPr>
      <t xml:space="preserve">
</t>
    </r>
    <r>
      <rPr>
        <sz val="9"/>
        <color indexed="8"/>
        <rFont val="Calibri"/>
        <family val="2"/>
        <charset val="238"/>
      </rPr>
      <t xml:space="preserve">4. Izrađena je edukativna multimedijalna igra za potrebe izložbe „Vojnici grofa Josipa Kazimira Draškovića“ (Smartera Solutions, obrt za savjetovanje i ostale usluge, vl. Krešimir Jurak).
</t>
    </r>
    <r>
      <rPr>
        <b/>
        <sz val="9"/>
        <color indexed="8"/>
        <rFont val="Calibri"/>
        <family val="2"/>
        <charset val="238"/>
      </rPr>
      <t xml:space="preserve">
Ukupno je utrošeno: 10.788,47 eura
Od toga: 
Sredstva Ministarstva kulture i medija: 7.386,67eura
Vlastita sredstva: 3.401,80 eura
</t>
    </r>
  </si>
  <si>
    <t xml:space="preserve">32219 Ostali materijal za potrebe redovnog poslovanja
Materijal za radionice: 116,67
32244 Ostali materijal i dijelovi za tekuće i investicijsko održavanje
Drvena slagalica: 1.400,00
32379 Ostale intelektualne usluge
Oblikovanje vizuala za edukativne radionice: 520,00
Oblikovanje pečata Zmaj: 50,00
Održavanje radionice: 300,00
32389 Ostale računalne usluge
Edukativna multimedijalna igra: 4.000,00 
32399 Ostale nespomenute usluge
Kostimi: 1.000,00
</t>
  </si>
  <si>
    <r>
      <t xml:space="preserve">Provedene su sljedeće aktivnosti:
</t>
    </r>
    <r>
      <rPr>
        <sz val="9"/>
        <color indexed="8"/>
        <rFont val="Calibri"/>
        <family val="2"/>
        <charset val="238"/>
      </rPr>
      <t>1. U Samostanu Arouca, Portugal održana je gostujuća izložba Dvora Trakošćan „Tko tu koga ženi?“ od 01. svibnja do 06. srpnja 2025.</t>
    </r>
    <r>
      <rPr>
        <b/>
        <sz val="9"/>
        <color indexed="8"/>
        <rFont val="Calibri"/>
        <family val="2"/>
        <charset val="238"/>
      </rPr>
      <t xml:space="preserve">
</t>
    </r>
    <r>
      <rPr>
        <sz val="9"/>
        <color indexed="8"/>
        <rFont val="Calibri"/>
        <family val="2"/>
        <charset val="238"/>
      </rPr>
      <t>2. U Kneževoj palači Narodnog muzeja Zadar održana je gostujuća izložba Dvora Trakošćan „Tko tu koga ženi?“ od 07. srpnja do 08. rujna 2025.</t>
    </r>
    <r>
      <rPr>
        <b/>
        <sz val="9"/>
        <color indexed="8"/>
        <rFont val="Calibri"/>
        <family val="2"/>
        <charset val="238"/>
      </rPr>
      <t xml:space="preserve">
</t>
    </r>
    <r>
      <rPr>
        <sz val="9"/>
        <color indexed="8"/>
        <rFont val="Calibri"/>
        <family val="2"/>
        <charset val="238"/>
      </rPr>
      <t>3. U Muzeju makedonske borbe za neovisnost u Skoplju, Sjevernoj Makedoniji održati će se gostujuća izložba „Tko tu koga ženi?“ u prosincu 2025. i siječnju 2026.</t>
    </r>
    <r>
      <rPr>
        <b/>
        <sz val="9"/>
        <color indexed="8"/>
        <rFont val="Calibri"/>
        <family val="2"/>
        <charset val="238"/>
      </rPr>
      <t xml:space="preserve">
</t>
    </r>
    <r>
      <rPr>
        <sz val="9"/>
        <color indexed="8"/>
        <rFont val="Calibri"/>
        <family val="2"/>
        <charset val="238"/>
      </rPr>
      <t>4. U Muzeju Marca Pola u Yangzhou, Kina održati će se  gostujuća izložba „Trakošćan Castle – a story of medieval times“ u prosincu 2025. i siječnju 2026.</t>
    </r>
    <r>
      <rPr>
        <b/>
        <sz val="9"/>
        <color indexed="8"/>
        <rFont val="Calibri"/>
        <family val="2"/>
        <charset val="238"/>
      </rPr>
      <t xml:space="preserve">
Ukupno je utrošeno: 19.905,75 eura
Od toga: 
Sredstva Ministarstva kulture i medija: 18.203,37 eura
Vlastita sredstva: 1.702,38 eura
</t>
    </r>
  </si>
  <si>
    <t xml:space="preserve">32111 Dnevnice za službeni put u zemlji
Dnevnice: 411,00
32112 Dnevnice za službeni put u inozemstvu
Dnevnice: 1.400,00
32119 Ostali rashodi za službena putovanja
Zrakoplovne karte: 6.342,60
Ulaznice i parking: 69,50
Smještaj: 1.347,84
32319 Ostale usluge za komunikaciju i prijevoz
Najam vozila za prijevoz muzejske građe: 1.200,00
32332 Tisak
Tisak legendi: 3.275,00
32377 Usluge agencija, studentskog servisa
Prijevod: 229,00
32379 Ostale intelektualne usluge
Dizajn: 1.400,00
32399 Ostale nespomenute usluge
Grafičko oblikovanje: 1.600,00
Fotografiranje: 188,67
32922 Premije osiguranja ostale imovine
Osiguranje: 739,76
</t>
  </si>
  <si>
    <r>
      <t xml:space="preserve">Provedene su sljedeće aktivnosti:
</t>
    </r>
    <r>
      <rPr>
        <sz val="9"/>
        <color indexed="8"/>
        <rFont val="Calibri"/>
        <family val="2"/>
        <charset val="238"/>
      </rPr>
      <t>1. Nabavljen je i stavljen u funkciju profesionalni statični skener za knjige CZUR M3000 Pro (Xanon Forte – Zagreb d.o.o. za trgovinu i usluge).</t>
    </r>
    <r>
      <rPr>
        <b/>
        <sz val="9"/>
        <color indexed="8"/>
        <rFont val="Calibri"/>
        <family val="2"/>
        <charset val="238"/>
      </rPr>
      <t xml:space="preserve">
</t>
    </r>
    <r>
      <rPr>
        <sz val="9"/>
        <color indexed="8"/>
        <rFont val="Calibri"/>
        <family val="2"/>
        <charset val="238"/>
      </rPr>
      <t>2. Nabavljen je i stavljen u funkciju fotoaparat Sony Alpha a7 IV Camera Body s pripadajućim dodacima - leće, reflektori, stalak, torba (AVITEH Audio Video Tehnologije d.o.o.).</t>
    </r>
    <r>
      <rPr>
        <b/>
        <sz val="9"/>
        <color indexed="8"/>
        <rFont val="Calibri"/>
        <family val="2"/>
        <charset val="238"/>
      </rPr>
      <t xml:space="preserve">
</t>
    </r>
    <r>
      <rPr>
        <sz val="9"/>
        <color indexed="8"/>
        <rFont val="Calibri"/>
        <family val="2"/>
        <charset val="238"/>
      </rPr>
      <t>3. Nabavljen je i stavljen u funkciju DJI Osmo Pocket 3 Creator Como aparat (AVITEH Audio Video tehnologije d.o.o.).</t>
    </r>
    <r>
      <rPr>
        <b/>
        <sz val="9"/>
        <color indexed="8"/>
        <rFont val="Calibri"/>
        <family val="2"/>
        <charset val="238"/>
      </rPr>
      <t xml:space="preserve">
</t>
    </r>
    <r>
      <rPr>
        <sz val="9"/>
        <color indexed="8"/>
        <rFont val="Calibri"/>
        <family val="2"/>
        <charset val="238"/>
      </rPr>
      <t>4. Nabavljen je server za dokumentacijski servis (O2 d.o.o.).</t>
    </r>
    <r>
      <rPr>
        <b/>
        <sz val="9"/>
        <color indexed="8"/>
        <rFont val="Calibri"/>
        <family val="2"/>
        <charset val="238"/>
      </rPr>
      <t xml:space="preserve">
Ukupno je utrošeno: 11.443,94 eura
Od toga: 
Sredstva Ministarstva kulture i medija: 11.008,00 eura
Vlastita sredstva: 435,94 eura
</t>
    </r>
  </si>
  <si>
    <t xml:space="preserve">42271 Uređaji
Skener: 2.548,94
Server: 2.048,31
42273 Oprema
Fotoaparat i oprema: 5.736,75
DJI aparat: 674,00
</t>
  </si>
  <si>
    <t xml:space="preserve">45111 Dodatna ulaganja na građevinskim objektima
165.529,67
</t>
  </si>
  <si>
    <r>
      <t xml:space="preserve">Provedene aktivnosti:
</t>
    </r>
    <r>
      <rPr>
        <sz val="9"/>
        <color indexed="8"/>
        <rFont val="Calibri"/>
        <family val="2"/>
        <charset val="238"/>
      </rPr>
      <t xml:space="preserve">1. Radovi energetske obnove pomoćne zgrade Dvora Trakošćan započeli su 16. srpnja 2024. Radove je izvodila tvrtka VODOPRIVREDA-ZAGORJE d.o.o., stručni nadzor je proveo STUDIO NEXAR d.o.o., vođenje projekta SUBNECTO d.o.o., a poslove savjetovanja u vezi vođenja i upravljanja projektom BDC d.o.o. U 2025. godini ispostavljene su IV., V., VI. i VII. privremena te okončana situacija. Radovi su dovršeni te je nakon otklanjanja nedostataka 8. rujna izvršena konačna primopredaja. </t>
    </r>
    <r>
      <rPr>
        <b/>
        <sz val="9"/>
        <color indexed="8"/>
        <rFont val="Calibri"/>
        <family val="2"/>
        <charset val="238"/>
      </rPr>
      <t xml:space="preserve">
</t>
    </r>
    <r>
      <rPr>
        <sz val="9"/>
        <color indexed="8"/>
        <rFont val="Calibri"/>
        <family val="2"/>
        <charset val="238"/>
      </rPr>
      <t>2. Nabavljeni su i stavljeni u funkciju arhivski ormari i regali (Primat RD).</t>
    </r>
    <r>
      <rPr>
        <b/>
        <sz val="9"/>
        <color indexed="8"/>
        <rFont val="Calibri"/>
        <family val="2"/>
        <charset val="238"/>
      </rPr>
      <t xml:space="preserve">
Ukupno je utrošeno: 442.570,17 eura
1. Energetska obnova: 431.909,49 eura
Od toga: 
Sredstva Ministarstva kulture i medija: 165.529,67 eura
Fond za zaštitu okoliša i energetsku učinkovitost: 218.986,93 eura
Vlastita sredstva: 47.392,89 eura
2. Unutarnje opremanje: 10.660,68 eura
Od toga: 
Sredstva Ministarstva i kulture: 0,00 eura
Vlastita sredstva: 10.660,68 eura
</t>
    </r>
  </si>
  <si>
    <r>
      <rPr>
        <b/>
        <sz val="9"/>
        <color indexed="8"/>
        <rFont val="Calibri"/>
        <family val="2"/>
        <charset val="238"/>
      </rPr>
      <t>Provedene aktivnosti:</t>
    </r>
    <r>
      <rPr>
        <sz val="9"/>
        <color indexed="8"/>
        <rFont val="Calibri"/>
        <family val="2"/>
        <charset val="238"/>
      </rPr>
      <t xml:space="preserve">
1. Proveden je postupak jednostavne nabave te je 27. kolovoza s tvrtkom STUDIO NEXAR d.o.o. sklopljen Ugovor o jednostavnoj nabavi usluge izrade projektne dokumentacije za uređenje staze oko jezera s rokom izvršenja od 90 dana od dana obostranog potpisa ugovora.
</t>
    </r>
    <r>
      <rPr>
        <b/>
        <sz val="9"/>
        <color indexed="8"/>
        <rFont val="Calibri"/>
        <family val="2"/>
        <charset val="238"/>
      </rPr>
      <t>Ukupno je utrošeno: 30.073,00 eura</t>
    </r>
    <r>
      <rPr>
        <sz val="9"/>
        <color indexed="8"/>
        <rFont val="Calibri"/>
        <family val="2"/>
        <charset val="238"/>
      </rPr>
      <t xml:space="preserve">
</t>
    </r>
    <r>
      <rPr>
        <b/>
        <sz val="9"/>
        <color indexed="8"/>
        <rFont val="Calibri"/>
        <family val="2"/>
        <charset val="238"/>
      </rPr>
      <t xml:space="preserve">Od toga: </t>
    </r>
    <r>
      <rPr>
        <sz val="9"/>
        <color indexed="8"/>
        <rFont val="Calibri"/>
        <family val="2"/>
        <charset val="238"/>
      </rPr>
      <t xml:space="preserve">
</t>
    </r>
    <r>
      <rPr>
        <b/>
        <sz val="9"/>
        <color indexed="8"/>
        <rFont val="Calibri"/>
        <family val="2"/>
        <charset val="238"/>
      </rPr>
      <t>Sredstva Ministarstva kulture i medija: 30.000,00 eura</t>
    </r>
    <r>
      <rPr>
        <sz val="9"/>
        <color indexed="8"/>
        <rFont val="Calibri"/>
        <family val="2"/>
        <charset val="238"/>
      </rPr>
      <t xml:space="preserve">
</t>
    </r>
    <r>
      <rPr>
        <b/>
        <sz val="9"/>
        <color indexed="8"/>
        <rFont val="Calibri"/>
        <family val="2"/>
        <charset val="238"/>
      </rPr>
      <t>Vlastita sredstva: 73,00 eura</t>
    </r>
    <r>
      <rPr>
        <sz val="9"/>
        <color indexed="8"/>
        <rFont val="Calibri"/>
        <family val="2"/>
        <charset val="238"/>
      </rPr>
      <t xml:space="preserve">
</t>
    </r>
  </si>
  <si>
    <t xml:space="preserve">42149 Ostali nespomenuti građevinski objekti
Projekt: 30.000,00
</t>
  </si>
  <si>
    <t xml:space="preserve">45111 Dodatna ulaganja na građevinskim objektima
Projekt tehničke zaštite: 5.916,00
Radovi tehničke zaštite: 15.677,40
Nadzor tehničke zaštite: 1.848,75
Pregradnja zidova: 8.896,90
Drvena vrata: 2.711,50
Dorada od drva: 5.250,00
Aneksi: 48.526,73
</t>
  </si>
  <si>
    <r>
      <rPr>
        <b/>
        <sz val="9"/>
        <color indexed="8"/>
        <rFont val="Calibri"/>
        <family val="2"/>
        <charset val="238"/>
      </rPr>
      <t>Provedene aktivnosti:</t>
    </r>
    <r>
      <rPr>
        <sz val="9"/>
        <color indexed="8"/>
        <rFont val="Calibri"/>
        <family val="2"/>
        <charset val="238"/>
      </rPr>
      <t xml:space="preserve">
3. S tvrtkom Vodoprivreda-Zagorje d.o.o. sklopljen je Aneks 3. Ugovora o izvođenju radova energetske obnove pomoćne zgrade Dvora Trakošćan za dodatne radove bojanja fasade, postavljenje epoksi podova, oblaganja postojećeg zida knaufom i elektrotehničke radove te Aneks 4. nakon što je po okončanoj situaciji došlo po povećanja cijena. Radovi su dovršeni te je nakon otklanjanja nedostataka 8. rujna izvršena konačna primopredaja.
4. Tvrtka Signus tehnologije d.o.o. izradila je Izvedbeni projekt sustava tehničke zaštite po kojem je proveden postupak jednostavne nabave te je 25. srpnja s tvrtkom Tenzor Hrvatska SBS d.o.o. sklopljen Ugovor o jednostavnoj nabavi robe – nabava opreme i puštanje u rad sustava tehničke zaštite za pomoćnu zgradu s rokom izvršenja od 30 dana od dana obostranog potpisa ugovora. Uslugu projektantskog nadzora obavila je tvrtka Signus tehnologije d.o.o. Sustav je pušten u rad te je 25. kolovoza izvršena primopredaja.
5. S tvrtkom PROINT SUHOGRADNJA j.d.o.o. je 15. srpnja potpisan Ugovor o izvođenju radova suhe gradnje s rokom izvršenja do 31. srpnja, kao i Aneks 1. od 28. srpnja s produženjem roka izvršenja do 31. listopada. Radovi su dovršeni te je 31. listopada izvršena primopredaja.
6. Nabavljena su i montirana drvena unutarnja vrata (Cinzek d.o.o.) te je napravljena dorada od drva (Ivan Grobenski).
</t>
    </r>
    <r>
      <rPr>
        <b/>
        <sz val="9"/>
        <color indexed="8"/>
        <rFont val="Calibri"/>
        <family val="2"/>
        <charset val="238"/>
      </rPr>
      <t xml:space="preserve">Ukupno je utrošeno: 88.827,28 eura </t>
    </r>
    <r>
      <rPr>
        <sz val="9"/>
        <color indexed="8"/>
        <rFont val="Calibri"/>
        <family val="2"/>
        <charset val="238"/>
      </rPr>
      <t xml:space="preserve">
</t>
    </r>
    <r>
      <rPr>
        <b/>
        <sz val="9"/>
        <color indexed="8"/>
        <rFont val="Calibri"/>
        <family val="2"/>
        <charset val="238"/>
      </rPr>
      <t xml:space="preserve">Od toga: </t>
    </r>
    <r>
      <rPr>
        <sz val="9"/>
        <color indexed="8"/>
        <rFont val="Calibri"/>
        <family val="2"/>
        <charset val="238"/>
      </rPr>
      <t xml:space="preserve">
</t>
    </r>
    <r>
      <rPr>
        <b/>
        <sz val="9"/>
        <color indexed="8"/>
        <rFont val="Calibri"/>
        <family val="2"/>
        <charset val="238"/>
      </rPr>
      <t>Sredstva Ministarstva kulture i medija: 88.827,28 eura</t>
    </r>
    <r>
      <rPr>
        <sz val="9"/>
        <color indexed="8"/>
        <rFont val="Calibri"/>
        <family val="2"/>
        <charset val="238"/>
      </rPr>
      <t xml:space="preserve">
</t>
    </r>
    <r>
      <rPr>
        <b/>
        <sz val="9"/>
        <color indexed="8"/>
        <rFont val="Calibri"/>
        <family val="2"/>
        <charset val="238"/>
      </rPr>
      <t>Vlastita sredstva: 0,00 eura</t>
    </r>
    <r>
      <rPr>
        <sz val="9"/>
        <color indexed="8"/>
        <rFont val="Calibri"/>
        <family val="2"/>
        <charset val="238"/>
      </rPr>
      <t xml:space="preserve">
</t>
    </r>
  </si>
  <si>
    <t xml:space="preserve">UTROŠENA VLASTITA SREDSTVA PO PROGRAMU (izvor 43, 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</si>
</sst>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numFmt numFmtId="165" formatCode="00000000"/>
    <numFmt numFmtId="166" formatCode="00000000000"/>
    <numFmt numFmtId="167" formatCode="_-* #,##0.00\ [$€-1]_-;\-* #,##0.00\ [$€-1]_-;_-* &quot;-&quot;??\ [$€-1]_-;_-@_-"/>
  </numFmts>
  <fonts count="38" x14ac:knownFonts="1">
    <font>
      <sz val="11"/>
      <color indexed="8"/>
      <name val="Calibri"/>
      <family val="2"/>
      <charset val="238"/>
    </font>
    <font>
      <b/>
      <sz val="10"/>
      <color indexed="8"/>
      <name val="Arial"/>
      <family val="2"/>
      <charset val="238"/>
    </font>
    <font>
      <b/>
      <sz val="12"/>
      <color indexed="8"/>
      <name val="Arial"/>
      <family val="2"/>
      <charset val="238"/>
    </font>
    <font>
      <sz val="10"/>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sz val="10"/>
      <name val="Arial"/>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b/>
      <sz val="11"/>
      <color theme="9"/>
      <name val="Arial Narrow"/>
      <family val="2"/>
      <charset val="238"/>
    </font>
    <font>
      <b/>
      <sz val="11"/>
      <color indexed="8"/>
      <name val="Calibri"/>
      <family val="2"/>
      <charset val="238"/>
    </font>
    <font>
      <b/>
      <sz val="12"/>
      <name val="Arial"/>
      <family val="2"/>
      <charset val="238"/>
    </font>
    <font>
      <b/>
      <sz val="10"/>
      <name val="Arial"/>
      <family val="2"/>
      <charset val="238"/>
    </font>
    <font>
      <b/>
      <sz val="9"/>
      <color indexed="8"/>
      <name val="Calibri"/>
      <family val="2"/>
      <charset val="238"/>
    </font>
    <font>
      <sz val="6"/>
      <color indexed="8"/>
      <name val="Calibri"/>
      <family val="2"/>
      <charset val="238"/>
    </font>
    <font>
      <sz val="8"/>
      <color indexed="8"/>
      <name val="Calibri"/>
      <family val="2"/>
      <charset val="238"/>
    </font>
    <font>
      <sz val="7"/>
      <color indexed="8"/>
      <name val="Calibri"/>
      <family val="2"/>
      <charset val="238"/>
    </font>
    <font>
      <b/>
      <sz val="8"/>
      <color indexed="8"/>
      <name val="Calibri"/>
      <family val="2"/>
      <charset val="238"/>
    </font>
  </fonts>
  <fills count="10">
    <fill>
      <patternFill patternType="none"/>
    </fill>
    <fill>
      <patternFill patternType="gray125"/>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26">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6" fillId="0" borderId="0" applyNumberFormat="0" applyFill="0" applyBorder="0" applyAlignment="0" applyProtection="0"/>
    <xf numFmtId="0" fontId="16" fillId="0" borderId="0" applyNumberFormat="0" applyFill="0" applyBorder="0" applyAlignment="0" applyProtection="0">
      <alignment vertical="top"/>
      <protection locked="0"/>
    </xf>
    <xf numFmtId="0" fontId="9" fillId="0" borderId="0"/>
    <xf numFmtId="0" fontId="4" fillId="0" borderId="0"/>
    <xf numFmtId="0" fontId="4" fillId="0" borderId="0"/>
  </cellStyleXfs>
  <cellXfs count="124">
    <xf numFmtId="0" fontId="0" fillId="0" borderId="0" xfId="0"/>
    <xf numFmtId="0" fontId="3" fillId="0" borderId="0" xfId="0" applyFont="1" applyAlignment="1">
      <alignment vertical="center" wrapText="1"/>
    </xf>
    <xf numFmtId="0" fontId="5" fillId="0" borderId="1" xfId="4" applyFont="1" applyBorder="1" applyAlignment="1">
      <alignment horizontal="center" vertical="center" wrapText="1"/>
    </xf>
    <xf numFmtId="0" fontId="5" fillId="0" borderId="2" xfId="4" applyFont="1" applyBorder="1" applyAlignment="1">
      <alignment horizontal="center" vertical="center" wrapText="1"/>
    </xf>
    <xf numFmtId="0" fontId="6" fillId="0" borderId="3" xfId="5" applyFont="1" applyBorder="1" applyAlignment="1">
      <alignment horizontal="left" vertical="center" wrapText="1" indent="1"/>
    </xf>
    <xf numFmtId="0" fontId="5" fillId="0" borderId="4" xfId="4" applyFont="1" applyBorder="1" applyAlignment="1">
      <alignment horizontal="center" vertical="center" wrapText="1"/>
    </xf>
    <xf numFmtId="0" fontId="1" fillId="0" borderId="0" xfId="0" applyFont="1" applyAlignment="1">
      <alignment vertical="center"/>
    </xf>
    <xf numFmtId="0" fontId="3" fillId="0" borderId="0" xfId="0" applyFont="1" applyAlignment="1">
      <alignment vertical="center"/>
    </xf>
    <xf numFmtId="0" fontId="7" fillId="0" borderId="0" xfId="0" applyFont="1" applyAlignment="1">
      <alignment horizontal="center" vertical="center"/>
    </xf>
    <xf numFmtId="0" fontId="1" fillId="0" borderId="0" xfId="0" applyFont="1" applyAlignment="1">
      <alignment horizontal="left" vertical="center" indent="1"/>
    </xf>
    <xf numFmtId="0" fontId="5" fillId="0" borderId="5" xfId="4" applyFont="1" applyBorder="1" applyAlignment="1">
      <alignment horizontal="center" vertical="center" wrapText="1"/>
    </xf>
    <xf numFmtId="164" fontId="6" fillId="0" borderId="6" xfId="3" applyNumberFormat="1" applyFont="1" applyBorder="1" applyAlignment="1">
      <alignment horizontal="center" vertical="center" wrapText="1"/>
    </xf>
    <xf numFmtId="1" fontId="6" fillId="0" borderId="3" xfId="3" applyNumberFormat="1" applyFont="1" applyBorder="1" applyAlignment="1">
      <alignment horizontal="right" vertical="center" wrapText="1"/>
    </xf>
    <xf numFmtId="0" fontId="6" fillId="0" borderId="3" xfId="3" applyFont="1" applyBorder="1" applyAlignment="1">
      <alignment horizontal="left" vertical="center" wrapText="1" indent="1"/>
    </xf>
    <xf numFmtId="165" fontId="6" fillId="0" borderId="3" xfId="3" applyNumberFormat="1" applyFont="1" applyBorder="1" applyAlignment="1">
      <alignment horizontal="center" vertical="center" wrapText="1"/>
    </xf>
    <xf numFmtId="0" fontId="6" fillId="0" borderId="7" xfId="3" applyFont="1" applyBorder="1" applyAlignment="1">
      <alignment horizontal="center" vertical="center"/>
    </xf>
    <xf numFmtId="165" fontId="6" fillId="0" borderId="3" xfId="3" quotePrefix="1" applyNumberFormat="1" applyFont="1" applyBorder="1" applyAlignment="1">
      <alignment horizontal="center" vertical="center" wrapText="1"/>
    </xf>
    <xf numFmtId="0" fontId="6" fillId="0" borderId="4" xfId="3" applyFont="1" applyBorder="1" applyAlignment="1">
      <alignment horizontal="left" vertical="center" wrapText="1" indent="1"/>
    </xf>
    <xf numFmtId="165" fontId="6" fillId="0" borderId="3" xfId="3" applyNumberFormat="1" applyFont="1" applyBorder="1" applyAlignment="1">
      <alignment horizontal="left" vertical="center" wrapText="1" indent="1"/>
    </xf>
    <xf numFmtId="165" fontId="6" fillId="0" borderId="3" xfId="3" applyNumberFormat="1" applyFont="1" applyBorder="1" applyAlignment="1">
      <alignment horizontal="center" vertical="center"/>
    </xf>
    <xf numFmtId="1" fontId="6" fillId="0" borderId="3" xfId="3" applyNumberFormat="1" applyFont="1" applyBorder="1" applyAlignment="1">
      <alignment horizontal="right" vertical="center"/>
    </xf>
    <xf numFmtId="0" fontId="16" fillId="0" borderId="0" xfId="1" applyProtection="1"/>
    <xf numFmtId="0" fontId="8" fillId="0" borderId="0" xfId="0" applyFont="1"/>
    <xf numFmtId="0" fontId="10" fillId="0" borderId="0" xfId="0" applyFont="1" applyAlignment="1" applyProtection="1">
      <alignment horizontal="left" vertical="top" wrapText="1"/>
      <protection locked="0"/>
    </xf>
    <xf numFmtId="4" fontId="10" fillId="0" borderId="0" xfId="0" applyNumberFormat="1" applyFont="1" applyAlignment="1" applyProtection="1">
      <alignment horizontal="right" vertical="top" wrapText="1"/>
      <protection locked="0"/>
    </xf>
    <xf numFmtId="0" fontId="10" fillId="0" borderId="0" xfId="0" applyFont="1" applyAlignment="1" applyProtection="1">
      <alignment horizontal="center" vertical="center" wrapText="1"/>
      <protection locked="0"/>
    </xf>
    <xf numFmtId="0" fontId="6" fillId="0" borderId="0" xfId="3" applyFont="1" applyAlignment="1">
      <alignment horizontal="left" vertical="center" wrapText="1" indent="1"/>
    </xf>
    <xf numFmtId="0" fontId="13" fillId="0" borderId="0" xfId="0" applyFont="1"/>
    <xf numFmtId="0" fontId="11" fillId="0" borderId="0" xfId="0" applyFont="1" applyAlignment="1">
      <alignment horizontal="right" vertical="center"/>
    </xf>
    <xf numFmtId="0" fontId="12" fillId="2" borderId="12" xfId="0" applyFont="1" applyFill="1" applyBorder="1" applyAlignment="1">
      <alignment horizontal="left"/>
    </xf>
    <xf numFmtId="0" fontId="13" fillId="2" borderId="12" xfId="0" applyFont="1" applyFill="1" applyBorder="1"/>
    <xf numFmtId="0" fontId="13" fillId="2" borderId="13" xfId="0" applyFont="1" applyFill="1" applyBorder="1"/>
    <xf numFmtId="0" fontId="2" fillId="0" borderId="0" xfId="0" applyFont="1" applyAlignment="1">
      <alignment vertical="center"/>
    </xf>
    <xf numFmtId="0" fontId="13" fillId="0" borderId="12" xfId="0" applyFont="1" applyBorder="1"/>
    <xf numFmtId="0" fontId="13" fillId="0" borderId="13" xfId="0" applyFont="1" applyBorder="1" applyProtection="1">
      <protection locked="0"/>
    </xf>
    <xf numFmtId="0" fontId="13" fillId="0" borderId="13" xfId="0" applyFont="1" applyBorder="1"/>
    <xf numFmtId="49" fontId="13" fillId="0" borderId="0" xfId="0" applyNumberFormat="1" applyFont="1"/>
    <xf numFmtId="49" fontId="13" fillId="0" borderId="12" xfId="0" applyNumberFormat="1" applyFont="1" applyBorder="1" applyProtection="1">
      <protection locked="0"/>
    </xf>
    <xf numFmtId="0" fontId="14" fillId="0" borderId="0" xfId="0" applyFont="1" applyAlignment="1">
      <alignment horizontal="right" vertical="center"/>
    </xf>
    <xf numFmtId="0" fontId="17" fillId="0" borderId="0" xfId="0" applyFont="1"/>
    <xf numFmtId="3" fontId="18" fillId="4" borderId="20" xfId="0" applyNumberFormat="1" applyFont="1" applyFill="1" applyBorder="1" applyAlignment="1">
      <alignment horizontal="center" vertical="center" wrapText="1"/>
    </xf>
    <xf numFmtId="3" fontId="19" fillId="4" borderId="20" xfId="0" applyNumberFormat="1" applyFont="1" applyFill="1" applyBorder="1" applyAlignment="1">
      <alignment horizontal="center" vertical="center" wrapText="1"/>
    </xf>
    <xf numFmtId="0" fontId="20" fillId="0" borderId="20" xfId="0" applyFont="1" applyBorder="1" applyAlignment="1">
      <alignment horizontal="center" vertical="center" wrapText="1"/>
    </xf>
    <xf numFmtId="4" fontId="21" fillId="5" borderId="20" xfId="0" applyNumberFormat="1" applyFont="1" applyFill="1" applyBorder="1" applyAlignment="1">
      <alignment horizontal="right" vertical="center" wrapText="1"/>
    </xf>
    <xf numFmtId="4" fontId="21" fillId="0" borderId="20" xfId="0" applyNumberFormat="1" applyFont="1" applyBorder="1" applyAlignment="1">
      <alignment horizontal="right" vertical="center" wrapText="1"/>
    </xf>
    <xf numFmtId="4" fontId="0" fillId="0" borderId="0" xfId="0" applyNumberFormat="1"/>
    <xf numFmtId="0" fontId="22" fillId="0" borderId="20" xfId="0" applyFont="1" applyBorder="1" applyAlignment="1">
      <alignment horizontal="left" vertical="center" wrapText="1"/>
    </xf>
    <xf numFmtId="4" fontId="21" fillId="5" borderId="15"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0" fontId="20" fillId="5" borderId="21" xfId="0" applyFont="1" applyFill="1" applyBorder="1" applyAlignment="1">
      <alignment horizontal="left" vertical="center" wrapText="1"/>
    </xf>
    <xf numFmtId="0" fontId="10" fillId="0" borderId="0" xfId="0" applyFont="1"/>
    <xf numFmtId="0" fontId="23" fillId="4" borderId="22" xfId="0" applyFont="1" applyFill="1" applyBorder="1" applyAlignment="1">
      <alignment horizontal="right" vertical="center" wrapText="1"/>
    </xf>
    <xf numFmtId="0" fontId="25" fillId="5" borderId="21" xfId="0" applyFont="1" applyFill="1" applyBorder="1" applyAlignment="1">
      <alignment horizontal="center" vertical="center" wrapText="1"/>
    </xf>
    <xf numFmtId="4" fontId="26" fillId="4" borderId="20" xfId="0" applyNumberFormat="1" applyFont="1" applyFill="1" applyBorder="1" applyAlignment="1">
      <alignment horizontal="right" vertical="center" wrapText="1"/>
    </xf>
    <xf numFmtId="4" fontId="27" fillId="4" borderId="20" xfId="0" applyNumberFormat="1" applyFont="1" applyFill="1" applyBorder="1" applyAlignment="1">
      <alignment horizontal="right" vertical="center" wrapText="1"/>
    </xf>
    <xf numFmtId="0" fontId="28" fillId="5" borderId="21" xfId="0" applyFont="1" applyFill="1" applyBorder="1" applyAlignment="1">
      <alignment horizontal="center" vertical="center" wrapText="1"/>
    </xf>
    <xf numFmtId="4" fontId="29" fillId="0" borderId="20" xfId="0" applyNumberFormat="1" applyFont="1" applyBorder="1" applyAlignment="1">
      <alignment horizontal="right" vertical="center" wrapText="1"/>
    </xf>
    <xf numFmtId="0" fontId="30" fillId="0" borderId="21" xfId="0" applyFont="1" applyBorder="1" applyAlignment="1">
      <alignment horizontal="center" vertical="center"/>
    </xf>
    <xf numFmtId="0" fontId="31" fillId="0" borderId="0" xfId="0" applyFont="1" applyAlignment="1">
      <alignment vertical="center"/>
    </xf>
    <xf numFmtId="0" fontId="32" fillId="8" borderId="11"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32" fillId="8" borderId="21" xfId="0" applyFont="1" applyFill="1" applyBorder="1" applyAlignment="1">
      <alignment horizontal="center" vertical="center" wrapText="1"/>
    </xf>
    <xf numFmtId="0" fontId="10" fillId="0" borderId="20" xfId="0" applyFont="1" applyBorder="1" applyAlignment="1" applyProtection="1">
      <alignment horizontal="center" vertical="center" wrapText="1"/>
      <protection locked="0"/>
    </xf>
    <xf numFmtId="0" fontId="10" fillId="0" borderId="20" xfId="0" applyFont="1" applyBorder="1" applyAlignment="1" applyProtection="1">
      <alignment horizontal="left" vertical="top" wrapText="1"/>
      <protection locked="0"/>
    </xf>
    <xf numFmtId="0" fontId="10" fillId="0" borderId="19" xfId="0" applyFont="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30" fillId="0" borderId="8" xfId="0" applyFont="1" applyBorder="1" applyAlignment="1">
      <alignment horizontal="center" vertical="center"/>
    </xf>
    <xf numFmtId="0" fontId="30" fillId="0" borderId="24" xfId="0" applyFont="1" applyBorder="1" applyAlignment="1">
      <alignment horizontal="center" vertical="center"/>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167" fontId="30" fillId="0" borderId="8" xfId="0" applyNumberFormat="1" applyFont="1" applyBorder="1" applyAlignment="1">
      <alignment horizontal="center" vertical="center" wrapText="1"/>
    </xf>
    <xf numFmtId="167" fontId="30" fillId="0" borderId="24" xfId="0" applyNumberFormat="1" applyFont="1" applyBorder="1" applyAlignment="1">
      <alignment horizontal="center" vertical="center"/>
    </xf>
    <xf numFmtId="167" fontId="30" fillId="0" borderId="24" xfId="0" applyNumberFormat="1" applyFont="1" applyBorder="1" applyAlignment="1">
      <alignment horizontal="center" vertical="center" wrapText="1"/>
    </xf>
    <xf numFmtId="167" fontId="30" fillId="0" borderId="25" xfId="0" applyNumberFormat="1" applyFont="1" applyBorder="1" applyAlignment="1">
      <alignment horizontal="center" vertical="center" wrapText="1"/>
    </xf>
    <xf numFmtId="0" fontId="16" fillId="0" borderId="13" xfId="1" applyBorder="1" applyProtection="1">
      <protection locked="0"/>
    </xf>
    <xf numFmtId="4" fontId="10" fillId="0" borderId="19" xfId="0" applyNumberFormat="1" applyFont="1" applyBorder="1" applyAlignment="1" applyProtection="1">
      <alignment horizontal="center" vertical="center" wrapText="1"/>
      <protection locked="0"/>
    </xf>
    <xf numFmtId="4" fontId="10" fillId="0" borderId="20" xfId="0" applyNumberFormat="1" applyFont="1" applyBorder="1" applyAlignment="1" applyProtection="1">
      <alignment horizontal="center" vertical="center" wrapText="1"/>
      <protection locked="0"/>
    </xf>
    <xf numFmtId="0" fontId="33" fillId="0" borderId="19"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10" fillId="0" borderId="20" xfId="0" applyFont="1" applyBorder="1" applyAlignment="1" applyProtection="1">
      <alignment horizontal="left" vertical="center" wrapText="1"/>
      <protection locked="0"/>
    </xf>
    <xf numFmtId="0" fontId="33" fillId="0" borderId="20"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protection locked="0"/>
    </xf>
    <xf numFmtId="2" fontId="10" fillId="0" borderId="20" xfId="0" applyNumberFormat="1"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34" fillId="0" borderId="19" xfId="0" applyFont="1" applyBorder="1" applyAlignment="1" applyProtection="1">
      <alignment horizontal="left" vertical="center" wrapText="1"/>
      <protection locked="0"/>
    </xf>
    <xf numFmtId="0" fontId="10" fillId="0" borderId="20" xfId="0" applyFont="1" applyBorder="1" applyAlignment="1" applyProtection="1">
      <alignment horizontal="left" wrapText="1"/>
      <protection locked="0"/>
    </xf>
    <xf numFmtId="0" fontId="35" fillId="0" borderId="20" xfId="0" applyFont="1" applyBorder="1" applyAlignment="1" applyProtection="1">
      <alignment horizontal="left" vertical="center" wrapText="1"/>
      <protection locked="0"/>
    </xf>
    <xf numFmtId="4" fontId="36" fillId="0" borderId="20" xfId="0" applyNumberFormat="1" applyFont="1" applyBorder="1" applyAlignment="1" applyProtection="1">
      <alignment horizontal="left" vertical="center" wrapText="1"/>
      <protection locked="0"/>
    </xf>
    <xf numFmtId="0" fontId="35" fillId="0" borderId="19" xfId="0" applyFont="1" applyBorder="1" applyAlignment="1" applyProtection="1">
      <alignment horizontal="left" vertical="center" wrapText="1"/>
      <protection locked="0"/>
    </xf>
    <xf numFmtId="0" fontId="0" fillId="0" borderId="0" xfId="0" applyAlignment="1">
      <alignment horizontal="center"/>
    </xf>
    <xf numFmtId="49" fontId="13" fillId="0" borderId="12" xfId="0" applyNumberFormat="1" applyFont="1" applyBorder="1" applyAlignment="1">
      <alignment horizontal="center"/>
    </xf>
    <xf numFmtId="0" fontId="13" fillId="0" borderId="12" xfId="0" applyFont="1" applyBorder="1" applyAlignment="1">
      <alignment horizontal="center"/>
    </xf>
    <xf numFmtId="166" fontId="15" fillId="3" borderId="16" xfId="0" applyNumberFormat="1" applyFont="1" applyFill="1" applyBorder="1" applyAlignment="1" applyProtection="1">
      <alignment horizontal="center"/>
      <protection locked="0"/>
    </xf>
    <xf numFmtId="166" fontId="15" fillId="3" borderId="17" xfId="0" applyNumberFormat="1" applyFont="1" applyFill="1" applyBorder="1" applyAlignment="1" applyProtection="1">
      <alignment horizontal="center"/>
      <protection locked="0"/>
    </xf>
    <xf numFmtId="0" fontId="2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right"/>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9" borderId="8"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25" xfId="0" applyFont="1" applyFill="1" applyBorder="1" applyAlignment="1">
      <alignment horizontal="center" vertical="center"/>
    </xf>
    <xf numFmtId="0" fontId="30" fillId="0" borderId="8"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8"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4" fontId="30" fillId="0" borderId="8"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3" fontId="18" fillId="4" borderId="18" xfId="0" applyNumberFormat="1" applyFont="1" applyFill="1" applyBorder="1" applyAlignment="1">
      <alignment horizontal="center" vertical="center" wrapText="1"/>
    </xf>
    <xf numFmtId="3" fontId="18" fillId="4" borderId="19" xfId="0" applyNumberFormat="1" applyFont="1" applyFill="1" applyBorder="1" applyAlignment="1">
      <alignment horizontal="center" vertical="center" wrapText="1"/>
    </xf>
    <xf numFmtId="3" fontId="19" fillId="4" borderId="14" xfId="0" applyNumberFormat="1" applyFont="1" applyFill="1" applyBorder="1" applyAlignment="1">
      <alignment horizontal="center" vertical="center" wrapText="1"/>
    </xf>
    <xf numFmtId="3" fontId="19" fillId="4" borderId="13" xfId="0" applyNumberFormat="1" applyFont="1" applyFill="1" applyBorder="1" applyAlignment="1">
      <alignment horizontal="center" vertical="center" wrapText="1"/>
    </xf>
    <xf numFmtId="3" fontId="19" fillId="4" borderId="15" xfId="0" applyNumberFormat="1"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9" xfId="0" applyFont="1" applyFill="1" applyBorder="1" applyAlignment="1">
      <alignment horizontal="center" vertical="center" wrapText="1"/>
    </xf>
    <xf numFmtId="3" fontId="18" fillId="4" borderId="14" xfId="0" applyNumberFormat="1" applyFont="1" applyFill="1" applyBorder="1" applyAlignment="1">
      <alignment horizontal="center" vertical="center" wrapText="1"/>
    </xf>
    <xf numFmtId="3" fontId="18" fillId="4" borderId="13" xfId="0" applyNumberFormat="1" applyFont="1" applyFill="1" applyBorder="1" applyAlignment="1">
      <alignment horizontal="center" vertical="center" wrapText="1"/>
    </xf>
    <xf numFmtId="3" fontId="18" fillId="4" borderId="15" xfId="0" applyNumberFormat="1" applyFont="1" applyFill="1" applyBorder="1" applyAlignment="1">
      <alignment horizontal="center" vertical="center" wrapText="1"/>
    </xf>
  </cellXfs>
  <cellStyles count="6">
    <cellStyle name="Hiperveza" xfId="1" builtinId="8"/>
    <cellStyle name="Hiperveza 2" xfId="2"/>
    <cellStyle name="Normalno" xfId="0" builtinId="0"/>
    <cellStyle name="Normalno 2" xfId="3"/>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38100</xdr:rowOff>
    </xdr:from>
    <xdr:to>
      <xdr:col>5</xdr:col>
      <xdr:colOff>104775</xdr:colOff>
      <xdr:row>6</xdr:row>
      <xdr:rowOff>95250</xdr:rowOff>
    </xdr:to>
    <xdr:pic>
      <xdr:nvPicPr>
        <xdr:cNvPr id="2215" name="Slika 1">
          <a:extLst>
            <a:ext uri="{FF2B5EF4-FFF2-40B4-BE49-F238E27FC236}">
              <a16:creationId xmlns:a16="http://schemas.microsoft.com/office/drawing/2014/main" id="{00000000-0008-0000-0000-0000A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0775" y="38100"/>
          <a:ext cx="10953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oranka.horjan@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97"/>
  <sheetViews>
    <sheetView view="pageLayout" zoomScale="80" zoomScaleNormal="100" zoomScalePageLayoutView="80" workbookViewId="0">
      <selection activeCell="E13" sqref="E13"/>
    </sheetView>
  </sheetViews>
  <sheetFormatPr defaultRowHeight="15" x14ac:dyDescent="0.25"/>
  <cols>
    <col min="1" max="8" width="9.42578125" customWidth="1"/>
  </cols>
  <sheetData>
    <row r="1" spans="1:9" ht="15" customHeight="1" x14ac:dyDescent="0.25">
      <c r="A1" s="6"/>
    </row>
    <row r="2" spans="1:9" x14ac:dyDescent="0.25">
      <c r="A2" s="6"/>
    </row>
    <row r="3" spans="1:9" x14ac:dyDescent="0.25">
      <c r="A3" s="6"/>
    </row>
    <row r="4" spans="1:9" x14ac:dyDescent="0.25">
      <c r="A4" s="6"/>
    </row>
    <row r="5" spans="1:9" x14ac:dyDescent="0.25">
      <c r="A5" s="7"/>
    </row>
    <row r="6" spans="1:9" x14ac:dyDescent="0.25">
      <c r="A6" s="21"/>
    </row>
    <row r="9" spans="1:9" ht="28.5" customHeight="1" x14ac:dyDescent="0.25">
      <c r="A9" s="97" t="s">
        <v>141</v>
      </c>
      <c r="B9" s="97"/>
      <c r="C9" s="97"/>
      <c r="D9" s="97"/>
      <c r="E9" s="97"/>
      <c r="F9" s="97"/>
      <c r="G9" s="97"/>
      <c r="H9" s="97"/>
      <c r="I9" s="97"/>
    </row>
    <row r="10" spans="1:9" ht="29.25" customHeight="1" x14ac:dyDescent="0.25">
      <c r="A10" s="97" t="s">
        <v>142</v>
      </c>
      <c r="B10" s="97"/>
      <c r="C10" s="97"/>
      <c r="D10" s="97"/>
      <c r="E10" s="97"/>
      <c r="F10" s="97"/>
      <c r="G10" s="97"/>
      <c r="H10" s="97"/>
      <c r="I10" s="97"/>
    </row>
    <row r="11" spans="1:9" ht="27.75" customHeight="1" x14ac:dyDescent="0.25">
      <c r="A11" s="97" t="s">
        <v>556</v>
      </c>
      <c r="B11" s="97"/>
      <c r="C11" s="97"/>
      <c r="D11" s="97"/>
      <c r="E11" s="97"/>
      <c r="F11" s="97"/>
      <c r="G11" s="97"/>
      <c r="H11" s="97"/>
      <c r="I11" s="97"/>
    </row>
    <row r="12" spans="1:9" ht="18.75" thickBot="1" x14ac:dyDescent="0.3">
      <c r="E12" s="8"/>
    </row>
    <row r="13" spans="1:9" ht="16.5" thickBot="1" x14ac:dyDescent="0.3">
      <c r="A13" s="100" t="s">
        <v>513</v>
      </c>
      <c r="B13" s="101"/>
      <c r="C13" s="101"/>
      <c r="D13" s="101"/>
      <c r="E13" s="57"/>
    </row>
    <row r="14" spans="1:9" ht="16.5" thickBot="1" x14ac:dyDescent="0.3">
      <c r="A14" s="100" t="s">
        <v>504</v>
      </c>
      <c r="B14" s="101"/>
      <c r="C14" s="101"/>
      <c r="D14" s="101"/>
      <c r="E14" s="57" t="s">
        <v>557</v>
      </c>
    </row>
    <row r="15" spans="1:9" ht="15.75" thickBot="1" x14ac:dyDescent="0.3"/>
    <row r="16" spans="1:9" ht="20.25" thickTop="1" thickBot="1" x14ac:dyDescent="0.35">
      <c r="A16" s="99" t="s">
        <v>183</v>
      </c>
      <c r="B16" s="99"/>
      <c r="C16" s="99"/>
      <c r="D16" s="95">
        <v>24929691978</v>
      </c>
      <c r="E16" s="96"/>
      <c r="F16" s="27"/>
      <c r="G16" s="27"/>
      <c r="H16" s="27"/>
      <c r="I16" s="27"/>
    </row>
    <row r="17" spans="1:9" ht="16.5" thickTop="1" x14ac:dyDescent="0.25">
      <c r="A17" s="99"/>
      <c r="B17" s="99"/>
      <c r="C17" s="99"/>
      <c r="D17" s="27"/>
      <c r="E17" s="27"/>
      <c r="F17" s="27"/>
      <c r="G17" s="27"/>
      <c r="H17" s="27"/>
      <c r="I17" s="27"/>
    </row>
    <row r="18" spans="1:9" ht="15.75" x14ac:dyDescent="0.25">
      <c r="A18" s="98" t="s">
        <v>181</v>
      </c>
      <c r="B18" s="98"/>
      <c r="C18" s="98"/>
      <c r="D18" s="29" t="str">
        <f>+VLOOKUP($D$16,'Registar proračunskih korisnika'!B:D,3,0)</f>
        <v>DVOR TRAKOŠČAN</v>
      </c>
      <c r="E18" s="30"/>
      <c r="F18" s="30"/>
      <c r="G18" s="30"/>
      <c r="H18" s="30"/>
      <c r="I18" s="27"/>
    </row>
    <row r="19" spans="1:9" ht="15.75" x14ac:dyDescent="0.25">
      <c r="A19" s="98" t="s">
        <v>32</v>
      </c>
      <c r="B19" s="98"/>
      <c r="C19" s="98"/>
      <c r="D19" s="29" t="str">
        <f>+VLOOKUP($D$16,'Registar proračunskih korisnika'!B:E,4,0)</f>
        <v>TRAKOŠČAN 1</v>
      </c>
      <c r="E19" s="30"/>
      <c r="F19" s="30"/>
      <c r="G19" s="30"/>
      <c r="H19" s="30"/>
      <c r="I19" s="27"/>
    </row>
    <row r="20" spans="1:9" ht="15.75" x14ac:dyDescent="0.25">
      <c r="A20" s="98" t="s">
        <v>33</v>
      </c>
      <c r="B20" s="98"/>
      <c r="C20" s="98"/>
      <c r="D20" s="29" t="str">
        <f>+VLOOKUP($D$16,'Registar proračunskih korisnika'!B:F,5,0)</f>
        <v>42253 BEDNJA</v>
      </c>
      <c r="E20" s="30"/>
      <c r="F20" s="30"/>
      <c r="G20" s="30"/>
      <c r="H20" s="30"/>
      <c r="I20" s="27"/>
    </row>
    <row r="21" spans="1:9" ht="15.75" x14ac:dyDescent="0.25">
      <c r="A21" s="98" t="s">
        <v>34</v>
      </c>
      <c r="B21" s="98"/>
      <c r="C21" s="98"/>
      <c r="D21" s="29">
        <f>+VLOOKUP($D$16,'Registar proračunskih korisnika'!B:G,6,0)</f>
        <v>3125483</v>
      </c>
      <c r="E21" s="30"/>
      <c r="F21" s="30"/>
      <c r="G21" s="30"/>
      <c r="H21" s="30"/>
      <c r="I21" s="27"/>
    </row>
    <row r="22" spans="1:9" ht="15.75" x14ac:dyDescent="0.25">
      <c r="A22" s="38"/>
      <c r="B22" s="38"/>
      <c r="C22" s="38" t="s">
        <v>143</v>
      </c>
      <c r="D22" s="29">
        <v>932</v>
      </c>
      <c r="E22" s="31"/>
      <c r="F22" s="31"/>
      <c r="G22" s="31"/>
      <c r="H22" s="31"/>
      <c r="I22" s="27"/>
    </row>
    <row r="23" spans="1:9" ht="15.75" x14ac:dyDescent="0.25">
      <c r="A23" s="38"/>
      <c r="B23" s="38"/>
      <c r="C23" s="38" t="s">
        <v>182</v>
      </c>
      <c r="D23" s="29" t="s">
        <v>514</v>
      </c>
      <c r="E23" s="29"/>
      <c r="F23" s="29"/>
      <c r="G23" s="29"/>
      <c r="H23" s="29"/>
      <c r="I23" s="27"/>
    </row>
    <row r="24" spans="1:9" ht="15.75" x14ac:dyDescent="0.25">
      <c r="A24" s="28"/>
      <c r="B24" s="28"/>
      <c r="C24" s="28"/>
      <c r="D24" s="27"/>
      <c r="E24" s="27"/>
      <c r="F24" s="27"/>
      <c r="G24" s="27"/>
      <c r="H24" s="27"/>
      <c r="I24" s="27"/>
    </row>
    <row r="25" spans="1:9" ht="15.75" x14ac:dyDescent="0.25">
      <c r="A25" s="28"/>
      <c r="B25" s="28"/>
      <c r="C25" s="28"/>
      <c r="D25" s="27"/>
      <c r="E25" s="27"/>
      <c r="F25" s="27"/>
      <c r="G25" s="27"/>
      <c r="H25" s="27"/>
      <c r="I25" s="27"/>
    </row>
    <row r="26" spans="1:9" ht="15.75" x14ac:dyDescent="0.25">
      <c r="A26" s="28"/>
      <c r="B26" s="28"/>
      <c r="C26" s="28"/>
      <c r="D26" s="27"/>
      <c r="E26" s="27"/>
      <c r="F26" s="27"/>
      <c r="G26" s="27"/>
      <c r="H26" s="27"/>
      <c r="I26" s="27"/>
    </row>
    <row r="27" spans="1:9" ht="15.75" x14ac:dyDescent="0.25">
      <c r="A27" s="28"/>
      <c r="B27" s="28"/>
      <c r="C27" s="28"/>
      <c r="D27" s="27"/>
      <c r="E27" s="27"/>
      <c r="F27" s="27"/>
      <c r="G27" s="27"/>
      <c r="H27" s="27"/>
      <c r="I27" s="27"/>
    </row>
    <row r="28" spans="1:9" ht="15.75" x14ac:dyDescent="0.25">
      <c r="A28" s="27"/>
      <c r="B28" s="27"/>
      <c r="C28" s="27"/>
      <c r="D28" s="27"/>
      <c r="E28" s="27"/>
      <c r="F28" s="27"/>
      <c r="G28" s="27"/>
      <c r="H28" s="27"/>
      <c r="I28" s="27"/>
    </row>
    <row r="29" spans="1:9" ht="15.75" x14ac:dyDescent="0.25">
      <c r="A29" s="32" t="s">
        <v>501</v>
      </c>
      <c r="B29" s="32"/>
      <c r="C29" s="32"/>
      <c r="D29" s="32"/>
      <c r="E29" s="27"/>
      <c r="F29" s="27"/>
      <c r="G29" s="27"/>
      <c r="H29" s="27"/>
      <c r="I29" s="27"/>
    </row>
    <row r="30" spans="1:9" ht="15.75" x14ac:dyDescent="0.25">
      <c r="A30" s="32"/>
      <c r="B30" s="32"/>
      <c r="C30" s="32"/>
      <c r="D30" s="32"/>
      <c r="E30" s="27"/>
      <c r="F30" s="27"/>
      <c r="G30" s="27"/>
      <c r="H30" s="27"/>
      <c r="I30" s="27"/>
    </row>
    <row r="31" spans="1:9" ht="15.75" x14ac:dyDescent="0.25">
      <c r="A31" s="27"/>
      <c r="B31" s="28" t="s">
        <v>36</v>
      </c>
      <c r="C31" s="37" t="s">
        <v>515</v>
      </c>
      <c r="D31" s="33"/>
      <c r="E31" s="33"/>
      <c r="F31" s="33"/>
      <c r="G31" s="33"/>
      <c r="H31" s="33"/>
      <c r="I31" s="27"/>
    </row>
    <row r="32" spans="1:9" ht="15.75" x14ac:dyDescent="0.25">
      <c r="A32" s="27"/>
      <c r="B32" s="28" t="s">
        <v>35</v>
      </c>
      <c r="C32" s="34" t="s">
        <v>517</v>
      </c>
      <c r="D32" s="35"/>
      <c r="E32" s="35"/>
      <c r="F32" s="35"/>
      <c r="G32" s="35"/>
      <c r="H32" s="35"/>
      <c r="I32" s="27"/>
    </row>
    <row r="33" spans="1:9" ht="15.75" x14ac:dyDescent="0.25">
      <c r="A33" s="27"/>
      <c r="B33" s="28" t="s">
        <v>37</v>
      </c>
      <c r="C33" s="77" t="s">
        <v>516</v>
      </c>
      <c r="D33" s="35"/>
      <c r="E33" s="35"/>
      <c r="F33" s="35"/>
      <c r="G33" s="35"/>
      <c r="H33" s="35"/>
      <c r="I33" s="27"/>
    </row>
    <row r="34" spans="1:9" ht="15.75" x14ac:dyDescent="0.25">
      <c r="A34" s="27"/>
      <c r="B34" s="27"/>
      <c r="C34" s="27"/>
      <c r="D34" s="27"/>
      <c r="E34" s="27"/>
      <c r="F34" s="27"/>
      <c r="G34" s="27"/>
      <c r="H34" s="27"/>
      <c r="I34" s="27"/>
    </row>
    <row r="35" spans="1:9" ht="15.75" x14ac:dyDescent="0.25">
      <c r="A35" s="27"/>
      <c r="B35" s="27"/>
      <c r="C35" s="27"/>
      <c r="D35" s="27"/>
      <c r="E35" s="27"/>
      <c r="F35" s="27"/>
      <c r="G35" s="27"/>
      <c r="H35" s="27"/>
      <c r="I35" s="27"/>
    </row>
    <row r="36" spans="1:9" ht="15.75" x14ac:dyDescent="0.25">
      <c r="A36" s="27"/>
      <c r="B36" s="27"/>
      <c r="C36" s="27"/>
      <c r="D36" s="27"/>
      <c r="E36" s="27"/>
      <c r="F36" s="27"/>
      <c r="G36" s="27"/>
      <c r="H36" s="27"/>
      <c r="I36" s="27"/>
    </row>
    <row r="37" spans="1:9" ht="15.75" x14ac:dyDescent="0.25">
      <c r="A37" s="27"/>
      <c r="B37" s="27"/>
      <c r="C37" s="27"/>
      <c r="D37" s="27"/>
      <c r="E37" s="27"/>
      <c r="F37" s="27"/>
      <c r="G37" s="27"/>
      <c r="H37" s="27"/>
      <c r="I37" s="27"/>
    </row>
    <row r="38" spans="1:9" ht="15.75" x14ac:dyDescent="0.25">
      <c r="A38" s="27"/>
      <c r="B38" s="27"/>
      <c r="C38" s="27"/>
      <c r="D38" s="27"/>
      <c r="E38" s="27"/>
      <c r="F38" s="92" t="s">
        <v>500</v>
      </c>
      <c r="G38" s="92"/>
      <c r="H38" s="92"/>
      <c r="I38" s="92"/>
    </row>
    <row r="39" spans="1:9" ht="15.75" x14ac:dyDescent="0.25">
      <c r="A39" s="27"/>
      <c r="B39" s="27"/>
      <c r="C39" s="27"/>
      <c r="D39" s="27"/>
      <c r="E39" s="27"/>
      <c r="F39" s="27"/>
      <c r="G39" s="27"/>
      <c r="H39" s="27"/>
      <c r="I39" s="27"/>
    </row>
    <row r="40" spans="1:9" ht="15.75" x14ac:dyDescent="0.25">
      <c r="A40" s="27"/>
      <c r="B40" s="27"/>
      <c r="C40" s="27"/>
      <c r="D40" s="27"/>
      <c r="E40" s="36"/>
      <c r="F40" s="93" t="s">
        <v>542</v>
      </c>
      <c r="G40" s="94"/>
      <c r="H40" s="94"/>
      <c r="I40" s="94"/>
    </row>
    <row r="41" spans="1:9" ht="15.75" x14ac:dyDescent="0.25">
      <c r="A41" s="27"/>
      <c r="B41" s="27"/>
      <c r="C41" s="27"/>
      <c r="D41" s="27"/>
      <c r="E41" s="27"/>
      <c r="F41" s="27"/>
      <c r="G41" s="27"/>
      <c r="H41" s="27"/>
      <c r="I41" s="27"/>
    </row>
    <row r="42" spans="1:9" ht="15.75" x14ac:dyDescent="0.25">
      <c r="A42" s="27"/>
      <c r="B42" s="27"/>
      <c r="C42" s="27"/>
      <c r="D42" s="27"/>
      <c r="E42" s="27"/>
      <c r="F42" s="27"/>
      <c r="G42" s="27"/>
      <c r="H42" s="27"/>
      <c r="I42" s="27"/>
    </row>
    <row r="43" spans="1:9" ht="15.75" x14ac:dyDescent="0.25">
      <c r="A43" s="27"/>
      <c r="B43" s="27"/>
      <c r="C43" s="27"/>
      <c r="D43" s="27"/>
      <c r="E43" s="27"/>
      <c r="F43" s="27"/>
      <c r="G43" s="27"/>
      <c r="H43" s="27"/>
      <c r="I43" s="27"/>
    </row>
    <row r="44" spans="1:9" ht="15.75" x14ac:dyDescent="0.25">
      <c r="A44" s="27"/>
      <c r="B44" s="27"/>
      <c r="C44" s="27"/>
      <c r="D44" s="27"/>
      <c r="E44" s="27"/>
      <c r="F44" s="27"/>
      <c r="G44" s="27"/>
      <c r="H44" s="27"/>
      <c r="I44" s="27"/>
    </row>
    <row r="45" spans="1:9" ht="15.75" x14ac:dyDescent="0.25">
      <c r="B45" s="27"/>
      <c r="C45" s="27"/>
      <c r="D45" s="27"/>
      <c r="E45" s="27"/>
      <c r="F45" s="27"/>
      <c r="G45" s="27"/>
      <c r="H45" s="27"/>
      <c r="I45" s="27"/>
    </row>
    <row r="46" spans="1:9" x14ac:dyDescent="0.25">
      <c r="A46" s="9"/>
    </row>
    <row r="47" spans="1:9" x14ac:dyDescent="0.25">
      <c r="A47" s="9"/>
    </row>
    <row r="48" spans="1:9" x14ac:dyDescent="0.25">
      <c r="A48" s="9"/>
    </row>
    <row r="49" spans="1:1" x14ac:dyDescent="0.25">
      <c r="A49" s="9"/>
    </row>
    <row r="52" spans="1:1" ht="15" customHeight="1" x14ac:dyDescent="0.25"/>
    <row r="56" spans="1:1" ht="13.5" customHeight="1" x14ac:dyDescent="0.25"/>
    <row r="57" spans="1:1" ht="38.25" customHeight="1" x14ac:dyDescent="0.25"/>
    <row r="58" spans="1:1" ht="51" customHeight="1" x14ac:dyDescent="0.25"/>
    <row r="59" spans="1:1" ht="28.35" customHeight="1" x14ac:dyDescent="0.25"/>
    <row r="60" spans="1:1" ht="51" customHeight="1" x14ac:dyDescent="0.25"/>
    <row r="61" spans="1:1" ht="28.35" customHeight="1" x14ac:dyDescent="0.25"/>
    <row r="62" spans="1:1" ht="51" customHeight="1" x14ac:dyDescent="0.25"/>
    <row r="63" spans="1:1" ht="28.35" customHeight="1" x14ac:dyDescent="0.25"/>
    <row r="64" spans="1:1" ht="51" customHeight="1" x14ac:dyDescent="0.25"/>
    <row r="65" ht="28.35" customHeight="1" x14ac:dyDescent="0.25"/>
    <row r="66" ht="51" customHeight="1" x14ac:dyDescent="0.25"/>
    <row r="67" ht="28.35" customHeight="1" x14ac:dyDescent="0.25"/>
    <row r="68" ht="51" customHeight="1" x14ac:dyDescent="0.25"/>
    <row r="69" ht="28.35" customHeight="1" x14ac:dyDescent="0.25"/>
    <row r="70" ht="51" customHeight="1" x14ac:dyDescent="0.25"/>
    <row r="71" ht="28.35" customHeight="1" x14ac:dyDescent="0.25"/>
    <row r="72" ht="51" customHeight="1" x14ac:dyDescent="0.25"/>
    <row r="73" ht="28.35" customHeight="1" x14ac:dyDescent="0.25"/>
    <row r="74" ht="19.5" customHeight="1" x14ac:dyDescent="0.25"/>
    <row r="75" ht="39" customHeight="1" x14ac:dyDescent="0.25"/>
    <row r="76" ht="51" customHeight="1" x14ac:dyDescent="0.25"/>
    <row r="77" ht="28.35" customHeight="1" x14ac:dyDescent="0.25"/>
    <row r="78" ht="51" customHeight="1" x14ac:dyDescent="0.25"/>
    <row r="79" ht="28.35" customHeight="1" x14ac:dyDescent="0.25"/>
    <row r="80" ht="51" customHeight="1" x14ac:dyDescent="0.25"/>
    <row r="81" ht="28.35" customHeight="1" x14ac:dyDescent="0.25"/>
    <row r="82" ht="51" customHeight="1" x14ac:dyDescent="0.25"/>
    <row r="83" ht="28.35" customHeight="1" x14ac:dyDescent="0.25"/>
    <row r="84" ht="51" customHeight="1" x14ac:dyDescent="0.25"/>
    <row r="85" ht="28.35" customHeight="1" x14ac:dyDescent="0.25"/>
    <row r="86" ht="51" customHeight="1" x14ac:dyDescent="0.25"/>
    <row r="87" ht="28.35" customHeight="1" x14ac:dyDescent="0.25"/>
    <row r="88" ht="51" customHeight="1" x14ac:dyDescent="0.25"/>
    <row r="89" ht="28.35" customHeight="1" x14ac:dyDescent="0.25"/>
    <row r="90" ht="51" customHeight="1" x14ac:dyDescent="0.25"/>
    <row r="91" ht="28.35" customHeight="1" x14ac:dyDescent="0.25"/>
    <row r="92" ht="51" customHeight="1" x14ac:dyDescent="0.25"/>
    <row r="93" ht="19.5" customHeight="1" x14ac:dyDescent="0.25"/>
    <row r="94" ht="15" customHeight="1" x14ac:dyDescent="0.25"/>
    <row r="97" ht="18.75" customHeight="1" x14ac:dyDescent="0.25"/>
  </sheetData>
  <mergeCells count="14">
    <mergeCell ref="F38:I38"/>
    <mergeCell ref="F40:I40"/>
    <mergeCell ref="D16:E16"/>
    <mergeCell ref="A9:I9"/>
    <mergeCell ref="A10:I10"/>
    <mergeCell ref="A11:I11"/>
    <mergeCell ref="A21:C21"/>
    <mergeCell ref="A16:C16"/>
    <mergeCell ref="A17:C17"/>
    <mergeCell ref="A18:C18"/>
    <mergeCell ref="A19:C19"/>
    <mergeCell ref="A20:C20"/>
    <mergeCell ref="A14:D14"/>
    <mergeCell ref="A13:D13"/>
  </mergeCells>
  <dataValidations count="1">
    <dataValidation type="custom" allowBlank="1" showInputMessage="1" showErrorMessage="1" errorTitle="Krivi email" error="Upisani email je pogrešan jer ili sadrži razmak ili ne sadrži @." sqref="C33">
      <formula1>+AND(FIND("@",C33),FIND(".",C33),ISERROR(FIND(" ",C33)))</formula1>
    </dataValidation>
  </dataValidations>
  <hyperlinks>
    <hyperlink ref="C33" r:id="rId1"/>
  </hyperlinks>
  <pageMargins left="0.70866141732283472" right="0.70866141732283472" top="0.74803149606299213" bottom="0.74803149606299213" header="0.31496062992125984" footer="0.31496062992125984"/>
  <pageSetup paperSize="9" orientation="portrait" horizontalDpi="4294967293" verticalDpi="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P21"/>
  <sheetViews>
    <sheetView tabSelected="1" zoomScale="90" zoomScaleNormal="90" workbookViewId="0">
      <selection activeCell="G5" sqref="G5"/>
    </sheetView>
  </sheetViews>
  <sheetFormatPr defaultColWidth="9.140625" defaultRowHeight="12.75" x14ac:dyDescent="0.2"/>
  <cols>
    <col min="1" max="1" width="17.28515625" style="25" customWidth="1"/>
    <col min="2" max="2" width="15" style="23" customWidth="1"/>
    <col min="3" max="3" width="20.5703125" style="23" customWidth="1"/>
    <col min="4" max="4" width="22.42578125" style="23" customWidth="1"/>
    <col min="5" max="5" width="25.7109375" style="23" customWidth="1"/>
    <col min="6" max="6" width="63.42578125" style="23" customWidth="1"/>
    <col min="7" max="7" width="25.42578125" style="23" customWidth="1"/>
    <col min="8" max="8" width="26.7109375" style="24" customWidth="1"/>
    <col min="9" max="16384" width="9.140625" style="22"/>
  </cols>
  <sheetData>
    <row r="1" spans="1:16" customFormat="1" ht="51.75" customHeight="1" thickBot="1" x14ac:dyDescent="0.3">
      <c r="A1" s="102" t="s">
        <v>555</v>
      </c>
      <c r="B1" s="103"/>
      <c r="C1" s="103"/>
      <c r="D1" s="103"/>
      <c r="E1" s="103"/>
      <c r="F1" s="103"/>
      <c r="G1" s="103"/>
      <c r="H1" s="104"/>
      <c r="I1" s="58"/>
      <c r="J1" s="58"/>
      <c r="K1" s="58"/>
      <c r="L1" s="58"/>
      <c r="M1" s="58"/>
      <c r="N1" s="58"/>
      <c r="O1" s="58"/>
      <c r="P1" s="58"/>
    </row>
    <row r="2" spans="1:16" customFormat="1" ht="15" customHeight="1" thickBot="1" x14ac:dyDescent="0.3">
      <c r="A2" s="105" t="s">
        <v>508</v>
      </c>
      <c r="B2" s="106"/>
      <c r="C2" s="107"/>
      <c r="D2" s="108" t="s">
        <v>509</v>
      </c>
      <c r="E2" s="109"/>
      <c r="F2" s="110"/>
      <c r="G2" s="111" t="s">
        <v>510</v>
      </c>
      <c r="H2" s="112"/>
    </row>
    <row r="3" spans="1:16" customFormat="1" ht="15" customHeight="1" thickBot="1" x14ac:dyDescent="0.3">
      <c r="A3" s="69"/>
      <c r="B3" s="70"/>
      <c r="C3" s="74">
        <f>SUM(C5:C21)</f>
        <v>624011</v>
      </c>
      <c r="D3" s="73">
        <f>SUM(D5:D21)</f>
        <v>619249.95000000007</v>
      </c>
      <c r="E3" s="71"/>
      <c r="F3" s="72"/>
      <c r="G3" s="75">
        <f>SUM(G5:G21)</f>
        <v>106279.91</v>
      </c>
      <c r="H3" s="76">
        <f>SUM(H5:H21)</f>
        <v>225986.93</v>
      </c>
    </row>
    <row r="4" spans="1:16" customFormat="1" ht="111.75" customHeight="1" thickBot="1" x14ac:dyDescent="0.3">
      <c r="A4" s="61" t="s">
        <v>506</v>
      </c>
      <c r="B4" s="62" t="s">
        <v>0</v>
      </c>
      <c r="C4" s="60" t="s">
        <v>512</v>
      </c>
      <c r="D4" s="63" t="s">
        <v>507</v>
      </c>
      <c r="E4" s="59" t="s">
        <v>511</v>
      </c>
      <c r="F4" s="59" t="s">
        <v>505</v>
      </c>
      <c r="G4" s="67" t="s">
        <v>574</v>
      </c>
      <c r="H4" s="68" t="s">
        <v>544</v>
      </c>
    </row>
    <row r="5" spans="1:16" ht="394.5" customHeight="1" x14ac:dyDescent="0.2">
      <c r="A5" s="66" t="s">
        <v>144</v>
      </c>
      <c r="B5" s="80" t="s">
        <v>518</v>
      </c>
      <c r="C5" s="78">
        <v>18000</v>
      </c>
      <c r="D5" s="78">
        <v>18000</v>
      </c>
      <c r="E5" s="87" t="s">
        <v>540</v>
      </c>
      <c r="F5" s="91" t="s">
        <v>554</v>
      </c>
      <c r="G5" s="78">
        <v>2385.23</v>
      </c>
      <c r="H5" s="78">
        <v>0</v>
      </c>
    </row>
    <row r="6" spans="1:16" ht="381" customHeight="1" x14ac:dyDescent="0.2">
      <c r="A6" s="64" t="s">
        <v>144</v>
      </c>
      <c r="B6" s="81" t="s">
        <v>519</v>
      </c>
      <c r="C6" s="79">
        <v>29100</v>
      </c>
      <c r="D6" s="79">
        <v>28680</v>
      </c>
      <c r="E6" s="90" t="s">
        <v>561</v>
      </c>
      <c r="F6" s="88" t="s">
        <v>558</v>
      </c>
      <c r="G6" s="79">
        <v>5092.59</v>
      </c>
      <c r="H6" s="79">
        <v>7000</v>
      </c>
    </row>
    <row r="7" spans="1:16" ht="334.5" customHeight="1" x14ac:dyDescent="0.2">
      <c r="A7" s="64" t="s">
        <v>144</v>
      </c>
      <c r="B7" s="81" t="s">
        <v>520</v>
      </c>
      <c r="C7" s="79">
        <v>20000</v>
      </c>
      <c r="D7" s="79">
        <v>20527.48</v>
      </c>
      <c r="E7" s="89" t="s">
        <v>560</v>
      </c>
      <c r="F7" s="82" t="s">
        <v>559</v>
      </c>
      <c r="G7" s="79">
        <v>10946.96</v>
      </c>
      <c r="H7" s="79">
        <v>0</v>
      </c>
    </row>
    <row r="8" spans="1:16" ht="282" customHeight="1" x14ac:dyDescent="0.2">
      <c r="A8" s="64" t="s">
        <v>144</v>
      </c>
      <c r="B8" s="81" t="s">
        <v>521</v>
      </c>
      <c r="C8" s="79">
        <v>8600</v>
      </c>
      <c r="D8" s="79">
        <v>7386.67</v>
      </c>
      <c r="E8" s="88" t="s">
        <v>563</v>
      </c>
      <c r="F8" s="83" t="s">
        <v>562</v>
      </c>
      <c r="G8" s="79">
        <v>3401.8</v>
      </c>
      <c r="H8" s="79">
        <v>0</v>
      </c>
    </row>
    <row r="9" spans="1:16" ht="174.75" customHeight="1" x14ac:dyDescent="0.2">
      <c r="A9" s="64" t="s">
        <v>144</v>
      </c>
      <c r="B9" s="81" t="s">
        <v>522</v>
      </c>
      <c r="C9" s="79">
        <v>3200</v>
      </c>
      <c r="D9" s="79">
        <v>3200</v>
      </c>
      <c r="E9" s="82" t="s">
        <v>539</v>
      </c>
      <c r="F9" s="83" t="s">
        <v>541</v>
      </c>
      <c r="G9" s="79">
        <v>0</v>
      </c>
      <c r="H9" s="79">
        <v>0</v>
      </c>
    </row>
    <row r="10" spans="1:16" ht="221.25" customHeight="1" x14ac:dyDescent="0.2">
      <c r="A10" s="64" t="s">
        <v>159</v>
      </c>
      <c r="B10" s="81" t="s">
        <v>523</v>
      </c>
      <c r="C10" s="79">
        <v>23927</v>
      </c>
      <c r="D10" s="79">
        <v>23277.07</v>
      </c>
      <c r="E10" s="82" t="s">
        <v>546</v>
      </c>
      <c r="F10" s="82" t="s">
        <v>545</v>
      </c>
      <c r="G10" s="79">
        <v>1453.84</v>
      </c>
      <c r="H10" s="79">
        <v>0</v>
      </c>
    </row>
    <row r="11" spans="1:16" ht="158.25" customHeight="1" x14ac:dyDescent="0.2">
      <c r="A11" s="64" t="s">
        <v>160</v>
      </c>
      <c r="B11" s="81" t="s">
        <v>524</v>
      </c>
      <c r="C11" s="79">
        <v>22454</v>
      </c>
      <c r="D11" s="79">
        <v>22454</v>
      </c>
      <c r="E11" s="82" t="s">
        <v>537</v>
      </c>
      <c r="F11" s="82" t="s">
        <v>538</v>
      </c>
      <c r="G11" s="79">
        <v>9546.02</v>
      </c>
      <c r="H11" s="79">
        <v>0</v>
      </c>
    </row>
    <row r="12" spans="1:16" ht="165.75" customHeight="1" x14ac:dyDescent="0.2">
      <c r="A12" s="64" t="s">
        <v>156</v>
      </c>
      <c r="B12" s="81" t="s">
        <v>525</v>
      </c>
      <c r="C12" s="79">
        <v>3599</v>
      </c>
      <c r="D12" s="79">
        <v>3731.41</v>
      </c>
      <c r="E12" s="82" t="s">
        <v>543</v>
      </c>
      <c r="F12" s="82" t="s">
        <v>547</v>
      </c>
      <c r="G12" s="79">
        <v>0</v>
      </c>
      <c r="H12" s="79">
        <v>0</v>
      </c>
    </row>
    <row r="13" spans="1:16" ht="330.75" customHeight="1" x14ac:dyDescent="0.2">
      <c r="A13" s="64" t="s">
        <v>156</v>
      </c>
      <c r="B13" s="81" t="s">
        <v>526</v>
      </c>
      <c r="C13" s="79">
        <v>18060</v>
      </c>
      <c r="D13" s="79">
        <v>18203.37</v>
      </c>
      <c r="E13" s="84" t="s">
        <v>565</v>
      </c>
      <c r="F13" s="83" t="s">
        <v>564</v>
      </c>
      <c r="G13" s="79">
        <v>1702.38</v>
      </c>
      <c r="H13" s="79">
        <v>0</v>
      </c>
    </row>
    <row r="14" spans="1:16" ht="180.75" customHeight="1" x14ac:dyDescent="0.2">
      <c r="A14" s="64" t="s">
        <v>165</v>
      </c>
      <c r="B14" s="81" t="s">
        <v>527</v>
      </c>
      <c r="C14" s="79">
        <v>11008</v>
      </c>
      <c r="D14" s="79">
        <v>11008</v>
      </c>
      <c r="E14" s="82" t="s">
        <v>567</v>
      </c>
      <c r="F14" s="83" t="s">
        <v>566</v>
      </c>
      <c r="G14" s="79">
        <v>435.94</v>
      </c>
      <c r="H14" s="79">
        <v>0</v>
      </c>
    </row>
    <row r="15" spans="1:16" ht="295.5" customHeight="1" x14ac:dyDescent="0.2">
      <c r="A15" s="64" t="s">
        <v>144</v>
      </c>
      <c r="B15" s="81" t="s">
        <v>528</v>
      </c>
      <c r="C15" s="79">
        <v>22424</v>
      </c>
      <c r="D15" s="79">
        <v>22424</v>
      </c>
      <c r="E15" s="84" t="s">
        <v>549</v>
      </c>
      <c r="F15" s="82" t="s">
        <v>548</v>
      </c>
      <c r="G15" s="79">
        <v>706.25</v>
      </c>
      <c r="H15" s="79">
        <v>0</v>
      </c>
    </row>
    <row r="16" spans="1:16" ht="276.60000000000002" customHeight="1" x14ac:dyDescent="0.2">
      <c r="A16" s="64" t="s">
        <v>158</v>
      </c>
      <c r="B16" s="81" t="s">
        <v>529</v>
      </c>
      <c r="C16" s="79">
        <v>185629.82</v>
      </c>
      <c r="D16" s="79">
        <v>165529.67000000001</v>
      </c>
      <c r="E16" s="82" t="s">
        <v>568</v>
      </c>
      <c r="F16" s="83" t="s">
        <v>569</v>
      </c>
      <c r="G16" s="79">
        <v>58053.57</v>
      </c>
      <c r="H16" s="79">
        <v>218986.93</v>
      </c>
    </row>
    <row r="17" spans="1:8" ht="170.1" customHeight="1" x14ac:dyDescent="0.2">
      <c r="A17" s="64" t="s">
        <v>158</v>
      </c>
      <c r="B17" s="81" t="s">
        <v>530</v>
      </c>
      <c r="C17" s="79">
        <v>25563</v>
      </c>
      <c r="D17" s="79">
        <v>27577.33</v>
      </c>
      <c r="E17" s="82" t="s">
        <v>551</v>
      </c>
      <c r="F17" s="65" t="s">
        <v>550</v>
      </c>
      <c r="G17" s="79">
        <v>3808.28</v>
      </c>
      <c r="H17" s="79">
        <v>0</v>
      </c>
    </row>
    <row r="18" spans="1:8" ht="180" customHeight="1" x14ac:dyDescent="0.2">
      <c r="A18" s="64" t="s">
        <v>158</v>
      </c>
      <c r="B18" s="81" t="s">
        <v>531</v>
      </c>
      <c r="C18" s="79">
        <v>67484</v>
      </c>
      <c r="D18" s="79">
        <v>82448.67</v>
      </c>
      <c r="E18" s="82" t="s">
        <v>553</v>
      </c>
      <c r="F18" s="65" t="s">
        <v>552</v>
      </c>
      <c r="G18" s="79">
        <v>1109.25</v>
      </c>
      <c r="H18" s="79">
        <v>0</v>
      </c>
    </row>
    <row r="19" spans="1:8" ht="156" customHeight="1" x14ac:dyDescent="0.2">
      <c r="A19" s="64" t="s">
        <v>158</v>
      </c>
      <c r="B19" s="81" t="s">
        <v>532</v>
      </c>
      <c r="C19" s="79">
        <v>45975</v>
      </c>
      <c r="D19" s="79">
        <v>45975</v>
      </c>
      <c r="E19" s="82" t="s">
        <v>535</v>
      </c>
      <c r="F19" s="65" t="s">
        <v>536</v>
      </c>
      <c r="G19" s="79">
        <v>7564.8</v>
      </c>
      <c r="H19" s="79">
        <v>0</v>
      </c>
    </row>
    <row r="20" spans="1:8" ht="129.75" customHeight="1" x14ac:dyDescent="0.2">
      <c r="A20" s="64" t="s">
        <v>158</v>
      </c>
      <c r="B20" s="81" t="s">
        <v>533</v>
      </c>
      <c r="C20" s="79">
        <v>30000</v>
      </c>
      <c r="D20" s="79">
        <v>30000</v>
      </c>
      <c r="E20" s="82" t="s">
        <v>571</v>
      </c>
      <c r="F20" s="86" t="s">
        <v>570</v>
      </c>
      <c r="G20" s="85">
        <v>73</v>
      </c>
      <c r="H20" s="79">
        <v>0</v>
      </c>
    </row>
    <row r="21" spans="1:8" ht="318" customHeight="1" x14ac:dyDescent="0.2">
      <c r="A21" s="64" t="s">
        <v>158</v>
      </c>
      <c r="B21" s="81" t="s">
        <v>534</v>
      </c>
      <c r="C21" s="79">
        <v>88987.18</v>
      </c>
      <c r="D21" s="79">
        <v>88827.28</v>
      </c>
      <c r="E21" s="82" t="s">
        <v>572</v>
      </c>
      <c r="F21" s="82" t="s">
        <v>573</v>
      </c>
      <c r="G21" s="79">
        <v>0</v>
      </c>
      <c r="H21" s="79">
        <v>0</v>
      </c>
    </row>
  </sheetData>
  <sheetProtection formatCells="0" formatColumns="0" formatRows="0" insertColumns="0" insertRows="0" insertHyperlinks="0" deleteColumns="0" deleteRows="0" sort="0" autoFilter="0" pivotTables="0"/>
  <mergeCells count="4">
    <mergeCell ref="A1:H1"/>
    <mergeCell ref="A2:C2"/>
    <mergeCell ref="D2:F2"/>
    <mergeCell ref="G2:H2"/>
  </mergeCells>
  <printOptions gridLines="1"/>
  <pageMargins left="0.51181102362204722" right="0.51181102362204722" top="0.55118110236220474" bottom="0.55118110236220474" header="0" footer="0"/>
  <pageSetup paperSize="8" scale="91" fitToHeight="0" orientation="landscape" horizontalDpi="4294967294" verticalDpi="4294967295"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'Programske djelatnosti'!$A$1:$A$28</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view="pageLayout" zoomScaleNormal="100" workbookViewId="0">
      <selection activeCell="A2" sqref="A2:G2"/>
    </sheetView>
  </sheetViews>
  <sheetFormatPr defaultRowHeight="15" x14ac:dyDescent="0.25"/>
  <cols>
    <col min="1" max="1" width="7.5703125" bestFit="1" customWidth="1"/>
    <col min="2" max="2" width="38" customWidth="1"/>
    <col min="3" max="3" width="13.28515625" style="45" customWidth="1"/>
    <col min="4" max="4" width="15.28515625" style="45" customWidth="1"/>
    <col min="5" max="7" width="11.28515625" style="45" customWidth="1"/>
    <col min="8" max="8" width="11.140625" style="45" customWidth="1"/>
    <col min="9" max="9" width="13.28515625" style="45" customWidth="1"/>
  </cols>
  <sheetData>
    <row r="1" spans="1:9" x14ac:dyDescent="0.25">
      <c r="A1" s="118" t="s">
        <v>498</v>
      </c>
      <c r="B1" s="118" t="s">
        <v>503</v>
      </c>
      <c r="C1" s="113" t="s">
        <v>488</v>
      </c>
      <c r="D1" s="113" t="s">
        <v>489</v>
      </c>
      <c r="E1" s="121" t="s">
        <v>490</v>
      </c>
      <c r="F1" s="122"/>
      <c r="G1" s="122"/>
      <c r="H1" s="123"/>
      <c r="I1" s="113" t="s">
        <v>491</v>
      </c>
    </row>
    <row r="2" spans="1:9" ht="39" customHeight="1" thickBot="1" x14ac:dyDescent="0.3">
      <c r="A2" s="119"/>
      <c r="B2" s="120"/>
      <c r="C2" s="114"/>
      <c r="D2" s="114"/>
      <c r="E2" s="40" t="s">
        <v>492</v>
      </c>
      <c r="F2" s="40" t="s">
        <v>493</v>
      </c>
      <c r="G2" s="40" t="s">
        <v>494</v>
      </c>
      <c r="H2" s="40" t="s">
        <v>495</v>
      </c>
      <c r="I2" s="114"/>
    </row>
    <row r="3" spans="1:9" ht="33.75" thickBot="1" x14ac:dyDescent="0.3">
      <c r="A3" s="52" t="str">
        <f>+IF(C3=C4," ","GREŠKA")</f>
        <v>GREŠKA</v>
      </c>
      <c r="B3" s="51" t="s">
        <v>502</v>
      </c>
      <c r="C3" s="53">
        <f>+'2. IZVRŠENJE PLANA PROGRAMA'!H2</f>
        <v>0</v>
      </c>
      <c r="D3" s="41"/>
      <c r="E3" s="115"/>
      <c r="F3" s="116"/>
      <c r="G3" s="116"/>
      <c r="H3" s="117"/>
      <c r="I3" s="54" t="str">
        <f>+'2. IZVRŠENJE PLANA PROGRAMA'!G2</f>
        <v xml:space="preserve">ostali izvori financiraja </v>
      </c>
    </row>
    <row r="4" spans="1:9" ht="15.75" customHeight="1" thickBot="1" x14ac:dyDescent="0.3">
      <c r="A4" s="55" t="str">
        <f>+IF(I3=I4," ","GREŠKA")</f>
        <v>GREŠKA</v>
      </c>
      <c r="B4" s="49" t="s">
        <v>496</v>
      </c>
      <c r="C4" s="47">
        <f t="shared" ref="C4:I4" si="0">SUM(C5:C1048576)</f>
        <v>81500</v>
      </c>
      <c r="D4" s="43">
        <f t="shared" si="0"/>
        <v>14455</v>
      </c>
      <c r="E4" s="43">
        <f t="shared" si="0"/>
        <v>0</v>
      </c>
      <c r="F4" s="43">
        <f t="shared" si="0"/>
        <v>0</v>
      </c>
      <c r="G4" s="43">
        <f t="shared" si="0"/>
        <v>0</v>
      </c>
      <c r="H4" s="43">
        <f t="shared" si="0"/>
        <v>0</v>
      </c>
      <c r="I4" s="43">
        <f t="shared" si="0"/>
        <v>95955</v>
      </c>
    </row>
    <row r="5" spans="1:9" ht="22.5" customHeight="1" x14ac:dyDescent="0.25">
      <c r="A5" s="42"/>
      <c r="B5" s="48">
        <v>67111</v>
      </c>
      <c r="C5" s="44">
        <v>53500</v>
      </c>
      <c r="D5" s="44"/>
      <c r="E5" s="44"/>
      <c r="F5" s="44"/>
      <c r="G5" s="44"/>
      <c r="H5" s="44"/>
      <c r="I5" s="44">
        <f>SUM(C5:H5)</f>
        <v>53500</v>
      </c>
    </row>
    <row r="6" spans="1:9" ht="22.5" customHeight="1" x14ac:dyDescent="0.25">
      <c r="A6" s="42"/>
      <c r="B6" s="46">
        <v>67121</v>
      </c>
      <c r="C6" s="44">
        <v>28000</v>
      </c>
      <c r="D6" s="44"/>
      <c r="E6" s="44"/>
      <c r="F6" s="44"/>
      <c r="G6" s="44"/>
      <c r="H6" s="44"/>
      <c r="I6" s="44">
        <f>SUM(C6:H6)</f>
        <v>28000</v>
      </c>
    </row>
    <row r="7" spans="1:9" ht="22.5" customHeight="1" x14ac:dyDescent="0.25">
      <c r="A7" s="42"/>
      <c r="B7" s="46">
        <v>92211</v>
      </c>
      <c r="C7" s="44"/>
      <c r="D7" s="44">
        <v>14455</v>
      </c>
      <c r="E7" s="44"/>
      <c r="F7" s="44"/>
      <c r="G7" s="44"/>
      <c r="H7" s="44"/>
      <c r="I7" s="44">
        <f t="shared" ref="I7:I19" si="1">SUM(C7:H7)</f>
        <v>14455</v>
      </c>
    </row>
    <row r="8" spans="1:9" ht="22.5" customHeight="1" x14ac:dyDescent="0.25">
      <c r="A8" s="42"/>
      <c r="B8" s="46" t="e">
        <f>+VLOOKUP(A8,'Kontni plan'!B:C,2,0)</f>
        <v>#N/A</v>
      </c>
      <c r="C8" s="44"/>
      <c r="D8" s="44"/>
      <c r="E8" s="56"/>
      <c r="F8" s="44"/>
      <c r="G8" s="44"/>
      <c r="H8" s="44"/>
      <c r="I8" s="44">
        <f t="shared" si="1"/>
        <v>0</v>
      </c>
    </row>
    <row r="9" spans="1:9" ht="22.5" customHeight="1" x14ac:dyDescent="0.25">
      <c r="A9" s="42"/>
      <c r="B9" s="46" t="e">
        <f>+VLOOKUP(A9,'Kontni plan'!B:C,2,0)</f>
        <v>#N/A</v>
      </c>
      <c r="C9" s="44"/>
      <c r="D9" s="44"/>
      <c r="E9" s="44"/>
      <c r="F9" s="44"/>
      <c r="G9" s="44"/>
      <c r="H9" s="44"/>
      <c r="I9" s="44">
        <f t="shared" si="1"/>
        <v>0</v>
      </c>
    </row>
    <row r="10" spans="1:9" ht="22.5" customHeight="1" x14ac:dyDescent="0.25">
      <c r="A10" s="42"/>
      <c r="B10" s="46" t="e">
        <f>+VLOOKUP(A10,'Kontni plan'!B:C,2,0)</f>
        <v>#N/A</v>
      </c>
      <c r="C10" s="44"/>
      <c r="D10" s="44"/>
      <c r="E10" s="44"/>
      <c r="F10" s="44"/>
      <c r="G10" s="44"/>
      <c r="H10" s="44"/>
      <c r="I10" s="44">
        <f t="shared" si="1"/>
        <v>0</v>
      </c>
    </row>
    <row r="11" spans="1:9" ht="22.5" customHeight="1" x14ac:dyDescent="0.25">
      <c r="A11" s="42"/>
      <c r="B11" s="46" t="e">
        <f>+VLOOKUP(A11,'Kontni plan'!B:C,2,0)</f>
        <v>#N/A</v>
      </c>
      <c r="C11" s="44"/>
      <c r="D11" s="44"/>
      <c r="E11" s="44"/>
      <c r="F11" s="44"/>
      <c r="G11" s="44"/>
      <c r="H11" s="44"/>
      <c r="I11" s="44">
        <f t="shared" si="1"/>
        <v>0</v>
      </c>
    </row>
    <row r="12" spans="1:9" ht="22.5" customHeight="1" x14ac:dyDescent="0.25">
      <c r="A12" s="42"/>
      <c r="B12" s="46" t="e">
        <f>+VLOOKUP(A12,'Kontni plan'!B:C,2,0)</f>
        <v>#N/A</v>
      </c>
      <c r="C12" s="44"/>
      <c r="D12" s="44"/>
      <c r="E12" s="44"/>
      <c r="F12" s="44"/>
      <c r="G12" s="44"/>
      <c r="H12" s="44"/>
      <c r="I12" s="44">
        <f t="shared" si="1"/>
        <v>0</v>
      </c>
    </row>
    <row r="13" spans="1:9" ht="22.5" customHeight="1" x14ac:dyDescent="0.25">
      <c r="A13" s="42"/>
      <c r="B13" s="46" t="e">
        <f>+VLOOKUP(A13,'Kontni plan'!B:C,2,0)</f>
        <v>#N/A</v>
      </c>
      <c r="C13" s="44"/>
      <c r="D13" s="44"/>
      <c r="E13" s="44"/>
      <c r="F13" s="44"/>
      <c r="G13" s="44"/>
      <c r="H13" s="44"/>
      <c r="I13" s="44">
        <f t="shared" si="1"/>
        <v>0</v>
      </c>
    </row>
    <row r="14" spans="1:9" ht="22.5" customHeight="1" x14ac:dyDescent="0.25">
      <c r="A14" s="42"/>
      <c r="B14" s="46" t="e">
        <f>+VLOOKUP(A14,'Kontni plan'!B:C,2,0)</f>
        <v>#N/A</v>
      </c>
      <c r="C14" s="44"/>
      <c r="D14" s="44"/>
      <c r="E14" s="44"/>
      <c r="F14" s="44"/>
      <c r="G14" s="44"/>
      <c r="H14" s="44"/>
      <c r="I14" s="44">
        <f t="shared" si="1"/>
        <v>0</v>
      </c>
    </row>
    <row r="15" spans="1:9" ht="22.5" customHeight="1" x14ac:dyDescent="0.25">
      <c r="A15" s="42"/>
      <c r="B15" s="46" t="e">
        <f>+VLOOKUP(A15,'Kontni plan'!B:C,2,0)</f>
        <v>#N/A</v>
      </c>
      <c r="C15" s="44"/>
      <c r="D15" s="44"/>
      <c r="E15" s="44"/>
      <c r="F15" s="44"/>
      <c r="G15" s="44"/>
      <c r="H15" s="44"/>
      <c r="I15" s="44">
        <f t="shared" si="1"/>
        <v>0</v>
      </c>
    </row>
    <row r="16" spans="1:9" ht="22.5" customHeight="1" x14ac:dyDescent="0.25">
      <c r="A16" s="42"/>
      <c r="B16" s="46" t="e">
        <f>+VLOOKUP(A16,'Kontni plan'!B:C,2,0)</f>
        <v>#N/A</v>
      </c>
      <c r="C16" s="44"/>
      <c r="D16" s="44"/>
      <c r="E16" s="44"/>
      <c r="F16" s="44"/>
      <c r="G16" s="44"/>
      <c r="H16" s="44"/>
      <c r="I16" s="44">
        <f t="shared" si="1"/>
        <v>0</v>
      </c>
    </row>
    <row r="17" spans="1:9" ht="22.5" customHeight="1" x14ac:dyDescent="0.25">
      <c r="A17" s="42"/>
      <c r="B17" s="46" t="e">
        <f>+VLOOKUP(A17,'Kontni plan'!B:C,2,0)</f>
        <v>#N/A</v>
      </c>
      <c r="C17" s="44"/>
      <c r="D17" s="44"/>
      <c r="E17" s="44"/>
      <c r="F17" s="44"/>
      <c r="G17" s="44"/>
      <c r="H17" s="44"/>
      <c r="I17" s="44">
        <f t="shared" si="1"/>
        <v>0</v>
      </c>
    </row>
    <row r="18" spans="1:9" ht="22.5" customHeight="1" x14ac:dyDescent="0.25">
      <c r="A18" s="42"/>
      <c r="B18" s="46" t="e">
        <f>+VLOOKUP(A18,'Kontni plan'!B:C,2,0)</f>
        <v>#N/A</v>
      </c>
      <c r="C18" s="44"/>
      <c r="D18" s="44"/>
      <c r="E18" s="44"/>
      <c r="F18" s="44"/>
      <c r="G18" s="44"/>
      <c r="H18" s="44"/>
      <c r="I18" s="44">
        <f t="shared" si="1"/>
        <v>0</v>
      </c>
    </row>
    <row r="19" spans="1:9" ht="22.5" customHeight="1" x14ac:dyDescent="0.25">
      <c r="A19" s="42"/>
      <c r="B19" s="46" t="e">
        <f>+VLOOKUP(A19,'Kontni plan'!B:C,2,0)</f>
        <v>#N/A</v>
      </c>
      <c r="C19" s="44"/>
      <c r="D19" s="44"/>
      <c r="E19" s="44"/>
      <c r="F19" s="44"/>
      <c r="G19" s="44"/>
      <c r="H19" s="44"/>
      <c r="I19" s="44">
        <f t="shared" si="1"/>
        <v>0</v>
      </c>
    </row>
    <row r="20" spans="1:9" ht="22.5" customHeight="1" x14ac:dyDescent="0.25">
      <c r="A20" s="42"/>
      <c r="B20" s="46" t="e">
        <f>+VLOOKUP(A20,'Kontni plan'!B:C,2,0)</f>
        <v>#N/A</v>
      </c>
      <c r="C20" s="44"/>
      <c r="D20" s="44"/>
      <c r="E20" s="44"/>
      <c r="F20" s="44"/>
      <c r="G20" s="44"/>
      <c r="H20" s="44"/>
      <c r="I20" s="44">
        <f t="shared" ref="I20:I23" si="2">SUM(C20:H20)</f>
        <v>0</v>
      </c>
    </row>
    <row r="21" spans="1:9" ht="22.5" customHeight="1" x14ac:dyDescent="0.25">
      <c r="A21" s="42"/>
      <c r="B21" s="46" t="e">
        <f>+VLOOKUP(A21,'Kontni plan'!B:C,2,0)</f>
        <v>#N/A</v>
      </c>
      <c r="C21" s="44"/>
      <c r="D21" s="44"/>
      <c r="E21" s="44"/>
      <c r="F21" s="44"/>
      <c r="G21" s="44"/>
      <c r="H21" s="44"/>
      <c r="I21" s="44">
        <f t="shared" si="2"/>
        <v>0</v>
      </c>
    </row>
    <row r="22" spans="1:9" ht="22.5" customHeight="1" x14ac:dyDescent="0.25">
      <c r="A22" s="42"/>
      <c r="B22" s="46" t="e">
        <f>+VLOOKUP(A22,'Kontni plan'!B:C,2,0)</f>
        <v>#N/A</v>
      </c>
      <c r="C22" s="44"/>
      <c r="D22" s="44"/>
      <c r="E22" s="44"/>
      <c r="F22" s="44"/>
      <c r="G22" s="44"/>
      <c r="H22" s="44"/>
      <c r="I22" s="44">
        <f t="shared" si="2"/>
        <v>0</v>
      </c>
    </row>
    <row r="23" spans="1:9" ht="22.5" customHeight="1" x14ac:dyDescent="0.25">
      <c r="A23" s="42"/>
      <c r="B23" s="46" t="e">
        <f>+VLOOKUP(A23,'Kontni plan'!B:C,2,0)</f>
        <v>#N/A</v>
      </c>
      <c r="C23" s="44"/>
      <c r="D23" s="44"/>
      <c r="E23" s="44"/>
      <c r="F23" s="44"/>
      <c r="G23" s="44"/>
      <c r="H23" s="44"/>
      <c r="I23" s="44">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4" verticalDpi="4294967295" r:id="rId1"/>
  <headerFooter>
    <oddHeader>&amp;C&amp;"Calibri,Podebljano"&amp;14PRIHODI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46"/>
  <sheetViews>
    <sheetView view="pageLayout" zoomScaleNormal="100" workbookViewId="0">
      <selection activeCell="A2" sqref="A2:G2"/>
    </sheetView>
  </sheetViews>
  <sheetFormatPr defaultRowHeight="15" x14ac:dyDescent="0.25"/>
  <cols>
    <col min="1" max="1" width="7.5703125" bestFit="1" customWidth="1"/>
    <col min="2" max="2" width="38.140625" customWidth="1"/>
    <col min="3" max="3" width="13.42578125" style="45" customWidth="1"/>
    <col min="4" max="4" width="15" style="45" customWidth="1"/>
    <col min="5" max="8" width="11.28515625" style="45" customWidth="1"/>
    <col min="9" max="9" width="13.42578125" style="45" customWidth="1"/>
  </cols>
  <sheetData>
    <row r="1" spans="1:9" x14ac:dyDescent="0.25">
      <c r="A1" s="118" t="s">
        <v>498</v>
      </c>
      <c r="B1" s="118" t="s">
        <v>503</v>
      </c>
      <c r="C1" s="113" t="s">
        <v>488</v>
      </c>
      <c r="D1" s="113" t="s">
        <v>489</v>
      </c>
      <c r="E1" s="121" t="s">
        <v>490</v>
      </c>
      <c r="F1" s="122"/>
      <c r="G1" s="122"/>
      <c r="H1" s="123"/>
      <c r="I1" s="113" t="s">
        <v>491</v>
      </c>
    </row>
    <row r="2" spans="1:9" ht="39" customHeight="1" thickBot="1" x14ac:dyDescent="0.3">
      <c r="A2" s="119"/>
      <c r="B2" s="120"/>
      <c r="C2" s="114"/>
      <c r="D2" s="114"/>
      <c r="E2" s="40" t="s">
        <v>492</v>
      </c>
      <c r="F2" s="40" t="s">
        <v>493</v>
      </c>
      <c r="G2" s="40" t="s">
        <v>494</v>
      </c>
      <c r="H2" s="40" t="s">
        <v>495</v>
      </c>
      <c r="I2" s="114"/>
    </row>
    <row r="3" spans="1:9" ht="33.75" thickBot="1" x14ac:dyDescent="0.3">
      <c r="A3" s="52" t="str">
        <f>+IF(C3=C4," ","GREŠKA")</f>
        <v>GREŠKA</v>
      </c>
      <c r="B3" s="51" t="s">
        <v>499</v>
      </c>
      <c r="C3" s="53">
        <f>+'2. IZVRŠENJE PLANA PROGRAMA'!H2</f>
        <v>0</v>
      </c>
      <c r="D3" s="41"/>
      <c r="E3" s="115"/>
      <c r="F3" s="116"/>
      <c r="G3" s="116"/>
      <c r="H3" s="117"/>
      <c r="I3" s="54" t="str">
        <f>+'2. IZVRŠENJE PLANA PROGRAMA'!G2</f>
        <v xml:space="preserve">ostali izvori financiraja </v>
      </c>
    </row>
    <row r="4" spans="1:9" ht="15.75" customHeight="1" thickBot="1" x14ac:dyDescent="0.3">
      <c r="A4" s="55" t="str">
        <f>+IF(I3=I4," ","GREŠKA")</f>
        <v>GREŠKA</v>
      </c>
      <c r="B4" s="49" t="s">
        <v>497</v>
      </c>
      <c r="C4" s="47">
        <f t="shared" ref="C4:I4" si="0">SUM(C5:C1048576)</f>
        <v>81500</v>
      </c>
      <c r="D4" s="43">
        <f t="shared" si="0"/>
        <v>14455</v>
      </c>
      <c r="E4" s="43"/>
      <c r="F4" s="43">
        <f t="shared" si="0"/>
        <v>0</v>
      </c>
      <c r="G4" s="43">
        <f t="shared" si="0"/>
        <v>0</v>
      </c>
      <c r="H4" s="43">
        <f t="shared" si="0"/>
        <v>0</v>
      </c>
      <c r="I4" s="43">
        <f t="shared" si="0"/>
        <v>95955</v>
      </c>
    </row>
    <row r="5" spans="1:9" ht="22.5" customHeight="1" x14ac:dyDescent="0.25">
      <c r="A5" s="42"/>
      <c r="B5" s="48">
        <v>32391</v>
      </c>
      <c r="C5" s="44">
        <v>24000</v>
      </c>
      <c r="D5" s="44">
        <v>4000</v>
      </c>
      <c r="E5" s="44"/>
      <c r="F5" s="44"/>
      <c r="G5" s="44"/>
      <c r="H5" s="44"/>
      <c r="I5" s="44">
        <f>SUM(C5:H5)</f>
        <v>28000</v>
      </c>
    </row>
    <row r="6" spans="1:9" ht="22.5" customHeight="1" x14ac:dyDescent="0.25">
      <c r="A6" s="42"/>
      <c r="B6" s="46">
        <v>32339</v>
      </c>
      <c r="C6" s="44">
        <v>12000</v>
      </c>
      <c r="D6" s="44">
        <v>0</v>
      </c>
      <c r="E6" s="44"/>
      <c r="F6" s="44"/>
      <c r="G6" s="44"/>
      <c r="H6" s="44"/>
      <c r="I6" s="44">
        <f>SUM(C6:H6)</f>
        <v>12000</v>
      </c>
    </row>
    <row r="7" spans="1:9" ht="22.5" customHeight="1" x14ac:dyDescent="0.25">
      <c r="A7" s="42"/>
      <c r="B7" s="46">
        <v>32372</v>
      </c>
      <c r="C7" s="44">
        <v>0</v>
      </c>
      <c r="D7" s="44">
        <v>4900</v>
      </c>
      <c r="E7" s="44"/>
      <c r="F7" s="44"/>
      <c r="G7" s="44"/>
      <c r="H7" s="44"/>
      <c r="I7" s="44">
        <f t="shared" ref="I7:I44" si="1">SUM(C7:H7)</f>
        <v>4900</v>
      </c>
    </row>
    <row r="8" spans="1:9" ht="22.5" customHeight="1" x14ac:dyDescent="0.25">
      <c r="A8" s="42"/>
      <c r="B8" s="46">
        <v>42211</v>
      </c>
      <c r="C8" s="44">
        <v>28000</v>
      </c>
      <c r="D8" s="44">
        <v>5074</v>
      </c>
      <c r="E8" s="44"/>
      <c r="F8" s="44"/>
      <c r="G8" s="44"/>
      <c r="H8" s="44"/>
      <c r="I8" s="44">
        <f t="shared" si="1"/>
        <v>33074</v>
      </c>
    </row>
    <row r="9" spans="1:9" ht="22.5" customHeight="1" x14ac:dyDescent="0.25">
      <c r="A9" s="42"/>
      <c r="B9" s="46">
        <v>42239</v>
      </c>
      <c r="C9" s="44">
        <v>2500</v>
      </c>
      <c r="D9" s="44">
        <v>481</v>
      </c>
      <c r="E9" s="44"/>
      <c r="F9" s="44"/>
      <c r="G9" s="44"/>
      <c r="H9" s="44"/>
      <c r="I9" s="44">
        <f t="shared" si="1"/>
        <v>2981</v>
      </c>
    </row>
    <row r="10" spans="1:9" ht="22.5" customHeight="1" x14ac:dyDescent="0.25">
      <c r="A10" s="42"/>
      <c r="B10" s="46">
        <v>32331</v>
      </c>
      <c r="C10" s="44">
        <v>15000</v>
      </c>
      <c r="D10" s="44"/>
      <c r="E10" s="56"/>
      <c r="F10" s="44"/>
      <c r="G10" s="44"/>
      <c r="H10" s="44"/>
      <c r="I10" s="44">
        <f t="shared" si="1"/>
        <v>15000</v>
      </c>
    </row>
    <row r="11" spans="1:9" ht="22.5" customHeight="1" x14ac:dyDescent="0.25">
      <c r="A11" s="42"/>
      <c r="B11" s="46" t="e">
        <f>+VLOOKUP(A11,'Kontni plan'!B:C,2,0)</f>
        <v>#N/A</v>
      </c>
      <c r="C11" s="44"/>
      <c r="D11" s="44"/>
      <c r="E11" s="44"/>
      <c r="F11" s="44"/>
      <c r="G11" s="44"/>
      <c r="H11" s="44"/>
      <c r="I11" s="44">
        <f t="shared" si="1"/>
        <v>0</v>
      </c>
    </row>
    <row r="12" spans="1:9" ht="22.5" customHeight="1" x14ac:dyDescent="0.25">
      <c r="A12" s="42"/>
      <c r="B12" s="46" t="e">
        <f>+VLOOKUP(A12,'Kontni plan'!B:C,2,0)</f>
        <v>#N/A</v>
      </c>
      <c r="C12" s="44"/>
      <c r="D12" s="44"/>
      <c r="E12" s="44"/>
      <c r="F12" s="44"/>
      <c r="G12" s="44"/>
      <c r="H12" s="44"/>
      <c r="I12" s="44">
        <f t="shared" si="1"/>
        <v>0</v>
      </c>
    </row>
    <row r="13" spans="1:9" ht="22.5" customHeight="1" x14ac:dyDescent="0.25">
      <c r="A13" s="42"/>
      <c r="B13" s="46" t="e">
        <f>+VLOOKUP(A13,'Kontni plan'!B:C,2,0)</f>
        <v>#N/A</v>
      </c>
      <c r="C13" s="44"/>
      <c r="D13" s="44"/>
      <c r="E13" s="44"/>
      <c r="F13" s="44"/>
      <c r="G13" s="44"/>
      <c r="H13" s="44"/>
      <c r="I13" s="44">
        <f t="shared" si="1"/>
        <v>0</v>
      </c>
    </row>
    <row r="14" spans="1:9" ht="22.5" customHeight="1" x14ac:dyDescent="0.25">
      <c r="A14" s="42"/>
      <c r="B14" s="46" t="e">
        <f>+VLOOKUP(A14,'Kontni plan'!B:C,2,0)</f>
        <v>#N/A</v>
      </c>
      <c r="C14" s="44"/>
      <c r="D14" s="44"/>
      <c r="E14" s="44"/>
      <c r="F14" s="44"/>
      <c r="G14" s="44"/>
      <c r="H14" s="44"/>
      <c r="I14" s="44">
        <f t="shared" si="1"/>
        <v>0</v>
      </c>
    </row>
    <row r="15" spans="1:9" ht="22.5" customHeight="1" x14ac:dyDescent="0.25">
      <c r="A15" s="42"/>
      <c r="B15" s="46" t="e">
        <f>+VLOOKUP(A15,'Kontni plan'!B:C,2,0)</f>
        <v>#N/A</v>
      </c>
      <c r="C15" s="44"/>
      <c r="D15" s="44"/>
      <c r="E15" s="44"/>
      <c r="F15" s="44"/>
      <c r="G15" s="44"/>
      <c r="H15" s="44"/>
      <c r="I15" s="44">
        <f t="shared" si="1"/>
        <v>0</v>
      </c>
    </row>
    <row r="16" spans="1:9" ht="22.5" customHeight="1" x14ac:dyDescent="0.25">
      <c r="A16" s="42"/>
      <c r="B16" s="46" t="e">
        <f>+VLOOKUP(A16,'Kontni plan'!B:C,2,0)</f>
        <v>#N/A</v>
      </c>
      <c r="C16" s="44"/>
      <c r="D16" s="44"/>
      <c r="E16" s="44"/>
      <c r="F16" s="44"/>
      <c r="G16" s="44"/>
      <c r="H16" s="44"/>
      <c r="I16" s="44">
        <f t="shared" si="1"/>
        <v>0</v>
      </c>
    </row>
    <row r="17" spans="1:9" ht="22.5" customHeight="1" x14ac:dyDescent="0.25">
      <c r="A17" s="42"/>
      <c r="B17" s="46" t="e">
        <f>+VLOOKUP(A17,'Kontni plan'!B:C,2,0)</f>
        <v>#N/A</v>
      </c>
      <c r="C17" s="44"/>
      <c r="D17" s="44"/>
      <c r="E17" s="44"/>
      <c r="F17" s="44"/>
      <c r="G17" s="44"/>
      <c r="H17" s="44"/>
      <c r="I17" s="44">
        <f t="shared" si="1"/>
        <v>0</v>
      </c>
    </row>
    <row r="18" spans="1:9" ht="22.5" customHeight="1" x14ac:dyDescent="0.25">
      <c r="A18" s="42"/>
      <c r="B18" s="46" t="e">
        <f>+VLOOKUP(A18,'Kontni plan'!B:C,2,0)</f>
        <v>#N/A</v>
      </c>
      <c r="C18" s="44"/>
      <c r="D18" s="44"/>
      <c r="E18" s="44"/>
      <c r="F18" s="44"/>
      <c r="G18" s="44"/>
      <c r="H18" s="44"/>
      <c r="I18" s="44">
        <f t="shared" si="1"/>
        <v>0</v>
      </c>
    </row>
    <row r="19" spans="1:9" ht="22.5" customHeight="1" x14ac:dyDescent="0.25">
      <c r="A19" s="42"/>
      <c r="B19" s="46" t="e">
        <f>+VLOOKUP(A19,'Kontni plan'!B:C,2,0)</f>
        <v>#N/A</v>
      </c>
      <c r="C19" s="44"/>
      <c r="D19" s="44"/>
      <c r="E19" s="44"/>
      <c r="F19" s="44"/>
      <c r="G19" s="44"/>
      <c r="H19" s="44"/>
      <c r="I19" s="44">
        <f t="shared" si="1"/>
        <v>0</v>
      </c>
    </row>
    <row r="20" spans="1:9" ht="22.5" customHeight="1" x14ac:dyDescent="0.25">
      <c r="A20" s="42"/>
      <c r="B20" s="46" t="e">
        <f>+VLOOKUP(A20,'Kontni plan'!B:C,2,0)</f>
        <v>#N/A</v>
      </c>
      <c r="C20" s="44"/>
      <c r="D20" s="44"/>
      <c r="E20" s="44"/>
      <c r="F20" s="44"/>
      <c r="G20" s="44"/>
      <c r="H20" s="44"/>
      <c r="I20" s="44">
        <f t="shared" si="1"/>
        <v>0</v>
      </c>
    </row>
    <row r="21" spans="1:9" ht="22.5" customHeight="1" x14ac:dyDescent="0.25">
      <c r="A21" s="42"/>
      <c r="B21" s="46" t="e">
        <f>+VLOOKUP(A21,'Kontni plan'!B:C,2,0)</f>
        <v>#N/A</v>
      </c>
      <c r="C21" s="44"/>
      <c r="D21" s="44"/>
      <c r="E21" s="44"/>
      <c r="F21" s="44"/>
      <c r="G21" s="44"/>
      <c r="H21" s="44"/>
      <c r="I21" s="44">
        <f t="shared" si="1"/>
        <v>0</v>
      </c>
    </row>
    <row r="22" spans="1:9" ht="22.5" customHeight="1" x14ac:dyDescent="0.25">
      <c r="A22" s="42"/>
      <c r="B22" s="46" t="e">
        <f>+VLOOKUP(A22,'Kontni plan'!B:C,2,0)</f>
        <v>#N/A</v>
      </c>
      <c r="C22" s="44"/>
      <c r="D22" s="44"/>
      <c r="E22" s="44"/>
      <c r="F22" s="44"/>
      <c r="G22" s="44"/>
      <c r="H22" s="44"/>
      <c r="I22" s="44">
        <f t="shared" si="1"/>
        <v>0</v>
      </c>
    </row>
    <row r="23" spans="1:9" ht="22.5" customHeight="1" x14ac:dyDescent="0.25">
      <c r="A23" s="42"/>
      <c r="B23" s="46" t="e">
        <f>+VLOOKUP(A23,'Kontni plan'!B:C,2,0)</f>
        <v>#N/A</v>
      </c>
      <c r="C23" s="44"/>
      <c r="D23" s="44"/>
      <c r="E23" s="44"/>
      <c r="F23" s="44"/>
      <c r="G23" s="44"/>
      <c r="H23" s="44"/>
      <c r="I23" s="44">
        <f t="shared" si="1"/>
        <v>0</v>
      </c>
    </row>
    <row r="24" spans="1:9" ht="22.5" customHeight="1" x14ac:dyDescent="0.25">
      <c r="A24" s="42"/>
      <c r="B24" s="46" t="e">
        <f>+VLOOKUP(A24,'Kontni plan'!B:C,2,0)</f>
        <v>#N/A</v>
      </c>
      <c r="C24" s="44"/>
      <c r="D24" s="44"/>
      <c r="E24" s="44"/>
      <c r="F24" s="44"/>
      <c r="G24" s="44"/>
      <c r="H24" s="44"/>
      <c r="I24" s="44">
        <f t="shared" si="1"/>
        <v>0</v>
      </c>
    </row>
    <row r="25" spans="1:9" ht="22.5" customHeight="1" x14ac:dyDescent="0.25">
      <c r="A25" s="42"/>
      <c r="B25" s="46" t="e">
        <f>+VLOOKUP(A25,'Kontni plan'!B:C,2,0)</f>
        <v>#N/A</v>
      </c>
      <c r="C25" s="44"/>
      <c r="D25" s="44"/>
      <c r="E25" s="44"/>
      <c r="F25" s="44"/>
      <c r="G25" s="44"/>
      <c r="H25" s="44"/>
      <c r="I25" s="44">
        <f t="shared" si="1"/>
        <v>0</v>
      </c>
    </row>
    <row r="26" spans="1:9" ht="22.5" customHeight="1" x14ac:dyDescent="0.25">
      <c r="A26" s="42"/>
      <c r="B26" s="46" t="e">
        <f>+VLOOKUP(A26,'Kontni plan'!B:C,2,0)</f>
        <v>#N/A</v>
      </c>
      <c r="C26" s="44"/>
      <c r="D26" s="44"/>
      <c r="E26" s="44"/>
      <c r="F26" s="44"/>
      <c r="G26" s="44"/>
      <c r="H26" s="44"/>
      <c r="I26" s="44">
        <f t="shared" si="1"/>
        <v>0</v>
      </c>
    </row>
    <row r="27" spans="1:9" ht="22.5" customHeight="1" x14ac:dyDescent="0.25">
      <c r="A27" s="42"/>
      <c r="B27" s="46" t="e">
        <f>+VLOOKUP(A27,'Kontni plan'!B:C,2,0)</f>
        <v>#N/A</v>
      </c>
      <c r="C27" s="44"/>
      <c r="D27" s="44"/>
      <c r="E27" s="44"/>
      <c r="F27" s="44"/>
      <c r="G27" s="44"/>
      <c r="H27" s="44"/>
      <c r="I27" s="44">
        <f t="shared" si="1"/>
        <v>0</v>
      </c>
    </row>
    <row r="28" spans="1:9" ht="22.5" customHeight="1" x14ac:dyDescent="0.25">
      <c r="A28" s="42"/>
      <c r="B28" s="46" t="e">
        <f>+VLOOKUP(A28,'Kontni plan'!B:C,2,0)</f>
        <v>#N/A</v>
      </c>
      <c r="C28" s="44"/>
      <c r="D28" s="44"/>
      <c r="E28" s="44"/>
      <c r="F28" s="44"/>
      <c r="G28" s="44"/>
      <c r="H28" s="44"/>
      <c r="I28" s="44">
        <f t="shared" si="1"/>
        <v>0</v>
      </c>
    </row>
    <row r="29" spans="1:9" ht="22.5" customHeight="1" x14ac:dyDescent="0.25">
      <c r="A29" s="42"/>
      <c r="B29" s="46" t="e">
        <f>+VLOOKUP(A29,'Kontni plan'!B:C,2,0)</f>
        <v>#N/A</v>
      </c>
      <c r="C29" s="44"/>
      <c r="D29" s="44"/>
      <c r="E29" s="44"/>
      <c r="F29" s="44"/>
      <c r="G29" s="44"/>
      <c r="H29" s="44"/>
      <c r="I29" s="44">
        <f t="shared" si="1"/>
        <v>0</v>
      </c>
    </row>
    <row r="30" spans="1:9" ht="22.5" customHeight="1" x14ac:dyDescent="0.25">
      <c r="A30" s="42"/>
      <c r="B30" s="46" t="e">
        <f>+VLOOKUP(A30,'Kontni plan'!B:C,2,0)</f>
        <v>#N/A</v>
      </c>
      <c r="C30" s="44"/>
      <c r="D30" s="44"/>
      <c r="E30" s="44"/>
      <c r="F30" s="44"/>
      <c r="G30" s="44"/>
      <c r="H30" s="44"/>
      <c r="I30" s="44">
        <f t="shared" si="1"/>
        <v>0</v>
      </c>
    </row>
    <row r="31" spans="1:9" ht="22.5" customHeight="1" x14ac:dyDescent="0.25">
      <c r="A31" s="42"/>
      <c r="B31" s="46" t="e">
        <f>+VLOOKUP(A31,'Kontni plan'!B:C,2,0)</f>
        <v>#N/A</v>
      </c>
      <c r="C31" s="44"/>
      <c r="D31" s="44"/>
      <c r="E31" s="44"/>
      <c r="F31" s="44"/>
      <c r="G31" s="44"/>
      <c r="H31" s="44"/>
      <c r="I31" s="44">
        <f t="shared" si="1"/>
        <v>0</v>
      </c>
    </row>
    <row r="32" spans="1:9" ht="22.5" customHeight="1" x14ac:dyDescent="0.25">
      <c r="A32" s="42"/>
      <c r="B32" s="46" t="e">
        <f>+VLOOKUP(A32,'Kontni plan'!B:C,2,0)</f>
        <v>#N/A</v>
      </c>
      <c r="C32" s="44"/>
      <c r="D32" s="44"/>
      <c r="E32" s="44"/>
      <c r="F32" s="44"/>
      <c r="G32" s="44"/>
      <c r="H32" s="44"/>
      <c r="I32" s="44">
        <f t="shared" si="1"/>
        <v>0</v>
      </c>
    </row>
    <row r="33" spans="1:9" ht="22.5" customHeight="1" x14ac:dyDescent="0.25">
      <c r="A33" s="42"/>
      <c r="B33" s="46" t="e">
        <f>+VLOOKUP(A33,'Kontni plan'!B:C,2,0)</f>
        <v>#N/A</v>
      </c>
      <c r="C33" s="44"/>
      <c r="D33" s="44"/>
      <c r="E33" s="44"/>
      <c r="F33" s="44"/>
      <c r="G33" s="44"/>
      <c r="H33" s="44"/>
      <c r="I33" s="44">
        <f t="shared" si="1"/>
        <v>0</v>
      </c>
    </row>
    <row r="34" spans="1:9" ht="22.5" customHeight="1" x14ac:dyDescent="0.25">
      <c r="A34" s="42"/>
      <c r="B34" s="46" t="e">
        <f>+VLOOKUP(A34,'Kontni plan'!B:C,2,0)</f>
        <v>#N/A</v>
      </c>
      <c r="C34" s="44"/>
      <c r="D34" s="44"/>
      <c r="E34" s="44"/>
      <c r="F34" s="44"/>
      <c r="G34" s="44"/>
      <c r="H34" s="44"/>
      <c r="I34" s="44">
        <f t="shared" si="1"/>
        <v>0</v>
      </c>
    </row>
    <row r="35" spans="1:9" ht="22.5" customHeight="1" x14ac:dyDescent="0.25">
      <c r="A35" s="42"/>
      <c r="B35" s="46" t="e">
        <f>+VLOOKUP(A35,'Kontni plan'!B:C,2,0)</f>
        <v>#N/A</v>
      </c>
      <c r="C35" s="44"/>
      <c r="D35" s="44"/>
      <c r="E35" s="44"/>
      <c r="F35" s="44"/>
      <c r="G35" s="44"/>
      <c r="H35" s="44"/>
      <c r="I35" s="44">
        <f t="shared" si="1"/>
        <v>0</v>
      </c>
    </row>
    <row r="36" spans="1:9" ht="22.5" customHeight="1" x14ac:dyDescent="0.25">
      <c r="A36" s="42"/>
      <c r="B36" s="46" t="e">
        <f>+VLOOKUP(A36,'Kontni plan'!B:C,2,0)</f>
        <v>#N/A</v>
      </c>
      <c r="C36" s="44"/>
      <c r="D36" s="44"/>
      <c r="E36" s="44"/>
      <c r="F36" s="44"/>
      <c r="G36" s="44"/>
      <c r="H36" s="44"/>
      <c r="I36" s="44">
        <f t="shared" si="1"/>
        <v>0</v>
      </c>
    </row>
    <row r="37" spans="1:9" ht="22.5" customHeight="1" x14ac:dyDescent="0.25">
      <c r="A37" s="42"/>
      <c r="B37" s="46" t="e">
        <f>+VLOOKUP(A37,'Kontni plan'!B:C,2,0)</f>
        <v>#N/A</v>
      </c>
      <c r="C37" s="44"/>
      <c r="D37" s="44"/>
      <c r="E37" s="44"/>
      <c r="F37" s="44"/>
      <c r="G37" s="44"/>
      <c r="H37" s="44"/>
      <c r="I37" s="44">
        <f t="shared" si="1"/>
        <v>0</v>
      </c>
    </row>
    <row r="38" spans="1:9" ht="22.5" customHeight="1" x14ac:dyDescent="0.25">
      <c r="A38" s="42"/>
      <c r="B38" s="46" t="e">
        <f>+VLOOKUP(A38,'Kontni plan'!B:C,2,0)</f>
        <v>#N/A</v>
      </c>
      <c r="C38" s="44"/>
      <c r="D38" s="44"/>
      <c r="E38" s="44"/>
      <c r="F38" s="44"/>
      <c r="G38" s="44"/>
      <c r="H38" s="44"/>
      <c r="I38" s="44">
        <f t="shared" si="1"/>
        <v>0</v>
      </c>
    </row>
    <row r="39" spans="1:9" ht="22.5" customHeight="1" x14ac:dyDescent="0.25">
      <c r="A39" s="42"/>
      <c r="B39" s="46" t="e">
        <f>+VLOOKUP(A39,'Kontni plan'!B:C,2,0)</f>
        <v>#N/A</v>
      </c>
      <c r="C39" s="44"/>
      <c r="D39" s="44"/>
      <c r="E39" s="44"/>
      <c r="F39" s="44"/>
      <c r="G39" s="44"/>
      <c r="H39" s="44"/>
      <c r="I39" s="44">
        <f t="shared" si="1"/>
        <v>0</v>
      </c>
    </row>
    <row r="40" spans="1:9" ht="22.5" customHeight="1" x14ac:dyDescent="0.25">
      <c r="A40" s="42"/>
      <c r="B40" s="46" t="e">
        <f>+VLOOKUP(A40,'Kontni plan'!B:C,2,0)</f>
        <v>#N/A</v>
      </c>
      <c r="C40" s="44"/>
      <c r="D40" s="44"/>
      <c r="E40" s="44"/>
      <c r="F40" s="44"/>
      <c r="G40" s="44"/>
      <c r="H40" s="44"/>
      <c r="I40" s="44">
        <f t="shared" si="1"/>
        <v>0</v>
      </c>
    </row>
    <row r="41" spans="1:9" ht="22.5" customHeight="1" x14ac:dyDescent="0.25">
      <c r="A41" s="42"/>
      <c r="B41" s="46" t="e">
        <f>+VLOOKUP(A41,'Kontni plan'!B:C,2,0)</f>
        <v>#N/A</v>
      </c>
      <c r="C41" s="44"/>
      <c r="D41" s="44"/>
      <c r="E41" s="44"/>
      <c r="F41" s="44"/>
      <c r="G41" s="44"/>
      <c r="H41" s="44"/>
      <c r="I41" s="44">
        <f t="shared" si="1"/>
        <v>0</v>
      </c>
    </row>
    <row r="42" spans="1:9" ht="22.5" customHeight="1" x14ac:dyDescent="0.25">
      <c r="A42" s="42"/>
      <c r="B42" s="46" t="e">
        <f>+VLOOKUP(A42,'Kontni plan'!B:C,2,0)</f>
        <v>#N/A</v>
      </c>
      <c r="C42" s="44"/>
      <c r="D42" s="44"/>
      <c r="E42" s="44"/>
      <c r="F42" s="44"/>
      <c r="G42" s="44"/>
      <c r="H42" s="44"/>
      <c r="I42" s="44">
        <f t="shared" si="1"/>
        <v>0</v>
      </c>
    </row>
    <row r="43" spans="1:9" ht="22.5" customHeight="1" x14ac:dyDescent="0.25">
      <c r="A43" s="42"/>
      <c r="B43" s="46" t="e">
        <f>+VLOOKUP(A43,'Kontni plan'!B:C,2,0)</f>
        <v>#N/A</v>
      </c>
      <c r="C43" s="44"/>
      <c r="D43" s="44"/>
      <c r="E43" s="44"/>
      <c r="F43" s="44"/>
      <c r="G43" s="44"/>
      <c r="H43" s="44"/>
      <c r="I43" s="44">
        <f t="shared" si="1"/>
        <v>0</v>
      </c>
    </row>
    <row r="44" spans="1:9" ht="22.5" customHeight="1" x14ac:dyDescent="0.25">
      <c r="A44" s="42"/>
      <c r="B44" s="46" t="e">
        <f>+VLOOKUP(A44,'Kontni plan'!B:C,2,0)</f>
        <v>#N/A</v>
      </c>
      <c r="C44" s="44"/>
      <c r="D44" s="44"/>
      <c r="E44" s="44"/>
      <c r="F44" s="44"/>
      <c r="G44" s="44"/>
      <c r="H44" s="44"/>
      <c r="I44" s="44">
        <f t="shared" si="1"/>
        <v>0</v>
      </c>
    </row>
    <row r="45" spans="1:9" ht="22.5" customHeight="1" x14ac:dyDescent="0.25">
      <c r="A45" s="42"/>
      <c r="B45" s="46" t="e">
        <f>+VLOOKUP(A45,'Kontni plan'!B:C,2,0)</f>
        <v>#N/A</v>
      </c>
      <c r="C45" s="44"/>
      <c r="D45" s="44"/>
      <c r="E45" s="44"/>
      <c r="F45" s="44"/>
      <c r="G45" s="44"/>
      <c r="H45" s="44"/>
      <c r="I45" s="44">
        <f t="shared" ref="I45:I46" si="2">SUM(C45:H45)</f>
        <v>0</v>
      </c>
    </row>
    <row r="46" spans="1:9" ht="22.5" customHeight="1" x14ac:dyDescent="0.25">
      <c r="A46" s="42"/>
      <c r="B46" s="46" t="e">
        <f>+VLOOKUP(A46,'Kontni plan'!B:C,2,0)</f>
        <v>#N/A</v>
      </c>
      <c r="C46" s="44"/>
      <c r="D46" s="44"/>
      <c r="E46" s="44"/>
      <c r="F46" s="44"/>
      <c r="G46" s="44"/>
      <c r="H46" s="44"/>
      <c r="I46" s="44">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scale="69" orientation="portrait" horizontalDpi="4294967294"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topLeftCell="A10" workbookViewId="0">
      <selection activeCell="A2" sqref="A2:G2"/>
    </sheetView>
  </sheetViews>
  <sheetFormatPr defaultRowHeight="15" x14ac:dyDescent="0.25"/>
  <cols>
    <col min="1" max="1" width="8" bestFit="1" customWidth="1"/>
    <col min="2" max="2" width="12" bestFit="1" customWidth="1"/>
    <col min="3" max="3" width="72.42578125" bestFit="1" customWidth="1"/>
  </cols>
  <sheetData>
    <row r="1" spans="1:3" x14ac:dyDescent="0.25">
      <c r="A1" s="39" t="s">
        <v>184</v>
      </c>
      <c r="B1" s="39" t="s">
        <v>185</v>
      </c>
      <c r="C1" s="39" t="s">
        <v>186</v>
      </c>
    </row>
    <row r="2" spans="1:3" x14ac:dyDescent="0.25">
      <c r="A2" s="39" t="s">
        <v>187</v>
      </c>
      <c r="B2" s="39">
        <v>3111</v>
      </c>
      <c r="C2" s="39" t="s">
        <v>320</v>
      </c>
    </row>
    <row r="3" spans="1:3" x14ac:dyDescent="0.25">
      <c r="A3" s="39" t="s">
        <v>187</v>
      </c>
      <c r="B3" s="39">
        <v>3112</v>
      </c>
      <c r="C3" s="39" t="s">
        <v>321</v>
      </c>
    </row>
    <row r="4" spans="1:3" x14ac:dyDescent="0.25">
      <c r="A4" s="39" t="s">
        <v>187</v>
      </c>
      <c r="B4" s="39">
        <v>3113</v>
      </c>
      <c r="C4" s="39" t="s">
        <v>322</v>
      </c>
    </row>
    <row r="5" spans="1:3" x14ac:dyDescent="0.25">
      <c r="A5" s="39" t="s">
        <v>187</v>
      </c>
      <c r="B5" s="39">
        <v>3114</v>
      </c>
      <c r="C5" s="39" t="s">
        <v>323</v>
      </c>
    </row>
    <row r="6" spans="1:3" x14ac:dyDescent="0.25">
      <c r="A6" s="39" t="s">
        <v>187</v>
      </c>
      <c r="B6" s="39">
        <v>3121</v>
      </c>
      <c r="C6" s="39" t="s">
        <v>324</v>
      </c>
    </row>
    <row r="7" spans="1:3" x14ac:dyDescent="0.25">
      <c r="A7" s="39" t="s">
        <v>187</v>
      </c>
      <c r="B7" s="39">
        <v>3131</v>
      </c>
      <c r="C7" s="39" t="s">
        <v>263</v>
      </c>
    </row>
    <row r="8" spans="1:3" x14ac:dyDescent="0.25">
      <c r="A8" s="39" t="s">
        <v>187</v>
      </c>
      <c r="B8" s="39">
        <v>3132</v>
      </c>
      <c r="C8" s="39" t="s">
        <v>261</v>
      </c>
    </row>
    <row r="9" spans="1:3" x14ac:dyDescent="0.25">
      <c r="A9" s="39" t="s">
        <v>187</v>
      </c>
      <c r="B9" s="39">
        <v>3133</v>
      </c>
      <c r="C9" s="39" t="s">
        <v>264</v>
      </c>
    </row>
    <row r="10" spans="1:3" x14ac:dyDescent="0.25">
      <c r="A10" s="39" t="s">
        <v>187</v>
      </c>
      <c r="B10" s="39">
        <v>3211</v>
      </c>
      <c r="C10" s="39" t="s">
        <v>291</v>
      </c>
    </row>
    <row r="11" spans="1:3" x14ac:dyDescent="0.25">
      <c r="A11" s="39" t="s">
        <v>187</v>
      </c>
      <c r="B11" s="39">
        <v>3212</v>
      </c>
      <c r="C11" s="39" t="s">
        <v>292</v>
      </c>
    </row>
    <row r="12" spans="1:3" x14ac:dyDescent="0.25">
      <c r="A12" s="39" t="s">
        <v>187</v>
      </c>
      <c r="B12" s="39">
        <v>3213</v>
      </c>
      <c r="C12" s="39" t="s">
        <v>293</v>
      </c>
    </row>
    <row r="13" spans="1:3" x14ac:dyDescent="0.25">
      <c r="A13" s="39" t="s">
        <v>187</v>
      </c>
      <c r="B13" s="39">
        <v>3214</v>
      </c>
      <c r="C13" s="39" t="s">
        <v>294</v>
      </c>
    </row>
    <row r="14" spans="1:3" x14ac:dyDescent="0.25">
      <c r="A14" s="39" t="s">
        <v>187</v>
      </c>
      <c r="B14" s="39">
        <v>3221</v>
      </c>
      <c r="C14" s="39" t="s">
        <v>295</v>
      </c>
    </row>
    <row r="15" spans="1:3" x14ac:dyDescent="0.25">
      <c r="A15" s="39" t="s">
        <v>187</v>
      </c>
      <c r="B15" s="39">
        <v>3222</v>
      </c>
      <c r="C15" s="39" t="s">
        <v>296</v>
      </c>
    </row>
    <row r="16" spans="1:3" x14ac:dyDescent="0.25">
      <c r="A16" s="39" t="s">
        <v>187</v>
      </c>
      <c r="B16" s="39">
        <v>3223</v>
      </c>
      <c r="C16" s="39" t="s">
        <v>297</v>
      </c>
    </row>
    <row r="17" spans="1:3" x14ac:dyDescent="0.25">
      <c r="A17" s="39" t="s">
        <v>187</v>
      </c>
      <c r="B17" s="39">
        <v>3224</v>
      </c>
      <c r="C17" s="39" t="s">
        <v>298</v>
      </c>
    </row>
    <row r="18" spans="1:3" x14ac:dyDescent="0.25">
      <c r="A18" s="39" t="s">
        <v>187</v>
      </c>
      <c r="B18" s="39">
        <v>3225</v>
      </c>
      <c r="C18" s="39" t="s">
        <v>299</v>
      </c>
    </row>
    <row r="19" spans="1:3" x14ac:dyDescent="0.25">
      <c r="A19" s="39" t="s">
        <v>187</v>
      </c>
      <c r="B19" s="39">
        <v>3226</v>
      </c>
      <c r="C19" s="39" t="s">
        <v>325</v>
      </c>
    </row>
    <row r="20" spans="1:3" x14ac:dyDescent="0.25">
      <c r="A20" s="39" t="s">
        <v>187</v>
      </c>
      <c r="B20" s="39">
        <v>3227</v>
      </c>
      <c r="C20" s="39" t="s">
        <v>300</v>
      </c>
    </row>
    <row r="21" spans="1:3" x14ac:dyDescent="0.25">
      <c r="A21" s="39" t="s">
        <v>187</v>
      </c>
      <c r="B21" s="39">
        <v>3231</v>
      </c>
      <c r="C21" s="39" t="s">
        <v>301</v>
      </c>
    </row>
    <row r="22" spans="1:3" x14ac:dyDescent="0.25">
      <c r="A22" s="39" t="s">
        <v>187</v>
      </c>
      <c r="B22" s="39">
        <v>3232</v>
      </c>
      <c r="C22" s="39" t="s">
        <v>302</v>
      </c>
    </row>
    <row r="23" spans="1:3" x14ac:dyDescent="0.25">
      <c r="A23" s="39" t="s">
        <v>187</v>
      </c>
      <c r="B23" s="39">
        <v>3233</v>
      </c>
      <c r="C23" s="39" t="s">
        <v>303</v>
      </c>
    </row>
    <row r="24" spans="1:3" x14ac:dyDescent="0.25">
      <c r="A24" s="39" t="s">
        <v>187</v>
      </c>
      <c r="B24" s="39">
        <v>3234</v>
      </c>
      <c r="C24" s="39" t="s">
        <v>304</v>
      </c>
    </row>
    <row r="25" spans="1:3" x14ac:dyDescent="0.25">
      <c r="A25" s="39" t="s">
        <v>187</v>
      </c>
      <c r="B25" s="39">
        <v>3235</v>
      </c>
      <c r="C25" s="39" t="s">
        <v>305</v>
      </c>
    </row>
    <row r="26" spans="1:3" x14ac:dyDescent="0.25">
      <c r="A26" s="39" t="s">
        <v>187</v>
      </c>
      <c r="B26" s="39">
        <v>3236</v>
      </c>
      <c r="C26" s="39" t="s">
        <v>306</v>
      </c>
    </row>
    <row r="27" spans="1:3" x14ac:dyDescent="0.25">
      <c r="A27" s="39" t="s">
        <v>187</v>
      </c>
      <c r="B27" s="39">
        <v>3237</v>
      </c>
      <c r="C27" s="39" t="s">
        <v>307</v>
      </c>
    </row>
    <row r="28" spans="1:3" x14ac:dyDescent="0.25">
      <c r="A28" s="39" t="s">
        <v>187</v>
      </c>
      <c r="B28" s="39">
        <v>3238</v>
      </c>
      <c r="C28" s="39" t="s">
        <v>308</v>
      </c>
    </row>
    <row r="29" spans="1:3" x14ac:dyDescent="0.25">
      <c r="A29" s="39" t="s">
        <v>187</v>
      </c>
      <c r="B29" s="39">
        <v>3239</v>
      </c>
      <c r="C29" s="39" t="s">
        <v>309</v>
      </c>
    </row>
    <row r="30" spans="1:3" x14ac:dyDescent="0.25">
      <c r="A30" s="39" t="s">
        <v>187</v>
      </c>
      <c r="B30" s="39">
        <v>3241</v>
      </c>
      <c r="C30" s="39" t="s">
        <v>326</v>
      </c>
    </row>
    <row r="31" spans="1:3" x14ac:dyDescent="0.25">
      <c r="A31" s="39" t="s">
        <v>187</v>
      </c>
      <c r="B31" s="39">
        <v>3291</v>
      </c>
      <c r="C31" s="39" t="s">
        <v>311</v>
      </c>
    </row>
    <row r="32" spans="1:3" x14ac:dyDescent="0.25">
      <c r="A32" s="39" t="s">
        <v>187</v>
      </c>
      <c r="B32" s="39">
        <v>3292</v>
      </c>
      <c r="C32" s="39" t="s">
        <v>312</v>
      </c>
    </row>
    <row r="33" spans="1:3" x14ac:dyDescent="0.25">
      <c r="A33" s="39" t="s">
        <v>187</v>
      </c>
      <c r="B33" s="39">
        <v>3293</v>
      </c>
      <c r="C33" s="39" t="s">
        <v>313</v>
      </c>
    </row>
    <row r="34" spans="1:3" x14ac:dyDescent="0.25">
      <c r="A34" s="39" t="s">
        <v>187</v>
      </c>
      <c r="B34" s="39">
        <v>3294</v>
      </c>
      <c r="C34" s="39" t="s">
        <v>314</v>
      </c>
    </row>
    <row r="35" spans="1:3" x14ac:dyDescent="0.25">
      <c r="A35" s="39" t="s">
        <v>187</v>
      </c>
      <c r="B35" s="39">
        <v>3295</v>
      </c>
      <c r="C35" s="39" t="s">
        <v>315</v>
      </c>
    </row>
    <row r="36" spans="1:3" x14ac:dyDescent="0.25">
      <c r="A36" s="39" t="s">
        <v>187</v>
      </c>
      <c r="B36" s="39">
        <v>3296</v>
      </c>
      <c r="C36" s="39" t="s">
        <v>328</v>
      </c>
    </row>
    <row r="37" spans="1:3" x14ac:dyDescent="0.25">
      <c r="A37" s="39" t="s">
        <v>187</v>
      </c>
      <c r="B37" s="39">
        <v>3299</v>
      </c>
      <c r="C37" s="39" t="s">
        <v>310</v>
      </c>
    </row>
    <row r="38" spans="1:3" x14ac:dyDescent="0.25">
      <c r="A38" s="39" t="s">
        <v>187</v>
      </c>
      <c r="B38" s="39">
        <v>3411</v>
      </c>
      <c r="C38" s="39" t="s">
        <v>329</v>
      </c>
    </row>
    <row r="39" spans="1:3" x14ac:dyDescent="0.25">
      <c r="A39" s="39" t="s">
        <v>187</v>
      </c>
      <c r="B39" s="39">
        <v>3412</v>
      </c>
      <c r="C39" s="39" t="s">
        <v>330</v>
      </c>
    </row>
    <row r="40" spans="1:3" x14ac:dyDescent="0.25">
      <c r="A40" s="39" t="s">
        <v>187</v>
      </c>
      <c r="B40" s="39">
        <v>3413</v>
      </c>
      <c r="C40" s="39" t="s">
        <v>331</v>
      </c>
    </row>
    <row r="41" spans="1:3" x14ac:dyDescent="0.25">
      <c r="A41" s="39" t="s">
        <v>187</v>
      </c>
      <c r="B41" s="39">
        <v>3419</v>
      </c>
      <c r="C41" s="39" t="s">
        <v>332</v>
      </c>
    </row>
    <row r="42" spans="1:3" x14ac:dyDescent="0.25">
      <c r="A42" s="39" t="s">
        <v>187</v>
      </c>
      <c r="B42" s="39">
        <v>3421</v>
      </c>
      <c r="C42" s="39" t="s">
        <v>333</v>
      </c>
    </row>
    <row r="43" spans="1:3" x14ac:dyDescent="0.25">
      <c r="A43" s="39" t="s">
        <v>187</v>
      </c>
      <c r="B43" s="39">
        <v>3422</v>
      </c>
      <c r="C43" s="39" t="s">
        <v>334</v>
      </c>
    </row>
    <row r="44" spans="1:3" x14ac:dyDescent="0.25">
      <c r="A44" s="39" t="s">
        <v>187</v>
      </c>
      <c r="B44" s="39">
        <v>3423</v>
      </c>
      <c r="C44" s="39" t="s">
        <v>335</v>
      </c>
    </row>
    <row r="45" spans="1:3" x14ac:dyDescent="0.25">
      <c r="A45" s="39" t="s">
        <v>187</v>
      </c>
      <c r="B45" s="39">
        <v>3425</v>
      </c>
      <c r="C45" s="39" t="s">
        <v>336</v>
      </c>
    </row>
    <row r="46" spans="1:3" x14ac:dyDescent="0.25">
      <c r="A46" s="39" t="s">
        <v>187</v>
      </c>
      <c r="B46" s="39">
        <v>3426</v>
      </c>
      <c r="C46" s="39" t="s">
        <v>337</v>
      </c>
    </row>
    <row r="47" spans="1:3" x14ac:dyDescent="0.25">
      <c r="A47" s="39" t="s">
        <v>187</v>
      </c>
      <c r="B47" s="39">
        <v>3427</v>
      </c>
      <c r="C47" s="39" t="s">
        <v>338</v>
      </c>
    </row>
    <row r="48" spans="1:3" x14ac:dyDescent="0.25">
      <c r="A48" s="39" t="s">
        <v>187</v>
      </c>
      <c r="B48" s="39">
        <v>3428</v>
      </c>
      <c r="C48" s="39" t="s">
        <v>339</v>
      </c>
    </row>
    <row r="49" spans="1:3" x14ac:dyDescent="0.25">
      <c r="A49" s="39" t="s">
        <v>187</v>
      </c>
      <c r="B49" s="39">
        <v>3431</v>
      </c>
      <c r="C49" s="39" t="s">
        <v>340</v>
      </c>
    </row>
    <row r="50" spans="1:3" x14ac:dyDescent="0.25">
      <c r="A50" s="39" t="s">
        <v>187</v>
      </c>
      <c r="B50" s="39">
        <v>3432</v>
      </c>
      <c r="C50" s="39" t="s">
        <v>341</v>
      </c>
    </row>
    <row r="51" spans="1:3" x14ac:dyDescent="0.25">
      <c r="A51" s="39" t="s">
        <v>187</v>
      </c>
      <c r="B51" s="39">
        <v>3433</v>
      </c>
      <c r="C51" s="39" t="s">
        <v>342</v>
      </c>
    </row>
    <row r="52" spans="1:3" x14ac:dyDescent="0.25">
      <c r="A52" s="39" t="s">
        <v>187</v>
      </c>
      <c r="B52" s="39">
        <v>3434</v>
      </c>
      <c r="C52" s="39" t="s">
        <v>343</v>
      </c>
    </row>
    <row r="53" spans="1:3" x14ac:dyDescent="0.25">
      <c r="A53" s="39" t="s">
        <v>187</v>
      </c>
      <c r="B53" s="39">
        <v>3511</v>
      </c>
      <c r="C53" s="39" t="s">
        <v>345</v>
      </c>
    </row>
    <row r="54" spans="1:3" x14ac:dyDescent="0.25">
      <c r="A54" s="39" t="s">
        <v>187</v>
      </c>
      <c r="B54" s="39">
        <v>3512</v>
      </c>
      <c r="C54" s="39" t="s">
        <v>344</v>
      </c>
    </row>
    <row r="55" spans="1:3" x14ac:dyDescent="0.25">
      <c r="A55" s="39" t="s">
        <v>187</v>
      </c>
      <c r="B55" s="39">
        <v>3521</v>
      </c>
      <c r="C55" s="39" t="s">
        <v>346</v>
      </c>
    </row>
    <row r="56" spans="1:3" x14ac:dyDescent="0.25">
      <c r="A56" s="39" t="s">
        <v>187</v>
      </c>
      <c r="B56" s="39">
        <v>3522</v>
      </c>
      <c r="C56" s="39" t="s">
        <v>347</v>
      </c>
    </row>
    <row r="57" spans="1:3" x14ac:dyDescent="0.25">
      <c r="A57" s="39" t="s">
        <v>187</v>
      </c>
      <c r="B57" s="39">
        <v>3523</v>
      </c>
      <c r="C57" s="39" t="s">
        <v>348</v>
      </c>
    </row>
    <row r="58" spans="1:3" x14ac:dyDescent="0.25">
      <c r="A58" s="39" t="s">
        <v>187</v>
      </c>
      <c r="B58" s="39">
        <v>3531</v>
      </c>
      <c r="C58" s="39" t="s">
        <v>349</v>
      </c>
    </row>
    <row r="59" spans="1:3" x14ac:dyDescent="0.25">
      <c r="A59" s="39" t="s">
        <v>187</v>
      </c>
      <c r="B59" s="39">
        <v>3611</v>
      </c>
      <c r="C59" s="39" t="s">
        <v>350</v>
      </c>
    </row>
    <row r="60" spans="1:3" x14ac:dyDescent="0.25">
      <c r="A60" s="39" t="s">
        <v>187</v>
      </c>
      <c r="B60" s="39">
        <v>3612</v>
      </c>
      <c r="C60" s="39" t="s">
        <v>351</v>
      </c>
    </row>
    <row r="61" spans="1:3" x14ac:dyDescent="0.25">
      <c r="A61" s="39" t="s">
        <v>187</v>
      </c>
      <c r="B61" s="39">
        <v>3621</v>
      </c>
      <c r="C61" s="39" t="s">
        <v>352</v>
      </c>
    </row>
    <row r="62" spans="1:3" x14ac:dyDescent="0.25">
      <c r="A62" s="39" t="s">
        <v>187</v>
      </c>
      <c r="B62" s="39">
        <v>3622</v>
      </c>
      <c r="C62" s="39" t="s">
        <v>353</v>
      </c>
    </row>
    <row r="63" spans="1:3" x14ac:dyDescent="0.25">
      <c r="A63" s="39" t="s">
        <v>187</v>
      </c>
      <c r="B63" s="39">
        <v>3631</v>
      </c>
      <c r="C63" s="39" t="s">
        <v>354</v>
      </c>
    </row>
    <row r="64" spans="1:3" x14ac:dyDescent="0.25">
      <c r="A64" s="39" t="s">
        <v>187</v>
      </c>
      <c r="B64" s="39">
        <v>3632</v>
      </c>
      <c r="C64" s="39" t="s">
        <v>355</v>
      </c>
    </row>
    <row r="65" spans="1:3" x14ac:dyDescent="0.25">
      <c r="A65" s="39" t="s">
        <v>187</v>
      </c>
      <c r="B65" s="39">
        <v>3661</v>
      </c>
      <c r="C65" s="39" t="s">
        <v>356</v>
      </c>
    </row>
    <row r="66" spans="1:3" x14ac:dyDescent="0.25">
      <c r="A66" s="39" t="s">
        <v>187</v>
      </c>
      <c r="B66" s="39">
        <v>3662</v>
      </c>
      <c r="C66" s="39" t="s">
        <v>357</v>
      </c>
    </row>
    <row r="67" spans="1:3" x14ac:dyDescent="0.25">
      <c r="A67" s="39" t="s">
        <v>187</v>
      </c>
      <c r="B67" s="39">
        <v>3672</v>
      </c>
      <c r="C67" s="39" t="s">
        <v>358</v>
      </c>
    </row>
    <row r="68" spans="1:3" x14ac:dyDescent="0.25">
      <c r="A68" s="39" t="s">
        <v>187</v>
      </c>
      <c r="B68" s="39">
        <v>3673</v>
      </c>
      <c r="C68" s="39" t="s">
        <v>359</v>
      </c>
    </row>
    <row r="69" spans="1:3" x14ac:dyDescent="0.25">
      <c r="A69" s="39" t="s">
        <v>187</v>
      </c>
      <c r="B69" s="39">
        <v>3674</v>
      </c>
      <c r="C69" s="39" t="s">
        <v>360</v>
      </c>
    </row>
    <row r="70" spans="1:3" x14ac:dyDescent="0.25">
      <c r="A70" s="39" t="s">
        <v>187</v>
      </c>
      <c r="B70" s="39">
        <v>3681</v>
      </c>
      <c r="C70" s="39" t="s">
        <v>362</v>
      </c>
    </row>
    <row r="71" spans="1:3" x14ac:dyDescent="0.25">
      <c r="A71" s="39" t="s">
        <v>187</v>
      </c>
      <c r="B71" s="39">
        <v>3682</v>
      </c>
      <c r="C71" s="39" t="s">
        <v>363</v>
      </c>
    </row>
    <row r="72" spans="1:3" x14ac:dyDescent="0.25">
      <c r="A72" s="39" t="s">
        <v>187</v>
      </c>
      <c r="B72" s="39">
        <v>3691</v>
      </c>
      <c r="C72" s="39" t="s">
        <v>364</v>
      </c>
    </row>
    <row r="73" spans="1:3" x14ac:dyDescent="0.25">
      <c r="A73" s="39" t="s">
        <v>187</v>
      </c>
      <c r="B73" s="39">
        <v>3692</v>
      </c>
      <c r="C73" s="39" t="s">
        <v>365</v>
      </c>
    </row>
    <row r="74" spans="1:3" x14ac:dyDescent="0.25">
      <c r="A74" s="39" t="s">
        <v>187</v>
      </c>
      <c r="B74" s="39">
        <v>3693</v>
      </c>
      <c r="C74" s="39" t="s">
        <v>366</v>
      </c>
    </row>
    <row r="75" spans="1:3" x14ac:dyDescent="0.25">
      <c r="A75" s="39" t="s">
        <v>187</v>
      </c>
      <c r="B75" s="39">
        <v>3694</v>
      </c>
      <c r="C75" s="39" t="s">
        <v>367</v>
      </c>
    </row>
    <row r="76" spans="1:3" x14ac:dyDescent="0.25">
      <c r="A76" s="39" t="s">
        <v>187</v>
      </c>
      <c r="B76" s="39">
        <v>3711</v>
      </c>
      <c r="C76" s="39" t="s">
        <v>368</v>
      </c>
    </row>
    <row r="77" spans="1:3" x14ac:dyDescent="0.25">
      <c r="A77" s="39" t="s">
        <v>187</v>
      </c>
      <c r="B77" s="39">
        <v>3712</v>
      </c>
      <c r="C77" s="39" t="s">
        <v>369</v>
      </c>
    </row>
    <row r="78" spans="1:3" x14ac:dyDescent="0.25">
      <c r="A78" s="39" t="s">
        <v>187</v>
      </c>
      <c r="B78" s="39">
        <v>3713</v>
      </c>
      <c r="C78" s="39" t="s">
        <v>370</v>
      </c>
    </row>
    <row r="79" spans="1:3" x14ac:dyDescent="0.25">
      <c r="A79" s="39" t="s">
        <v>187</v>
      </c>
      <c r="B79" s="39">
        <v>3714</v>
      </c>
      <c r="C79" s="39" t="s">
        <v>371</v>
      </c>
    </row>
    <row r="80" spans="1:3" x14ac:dyDescent="0.25">
      <c r="A80" s="39" t="s">
        <v>187</v>
      </c>
      <c r="B80" s="39">
        <v>3715</v>
      </c>
      <c r="C80" s="39" t="s">
        <v>372</v>
      </c>
    </row>
    <row r="81" spans="1:3" x14ac:dyDescent="0.25">
      <c r="A81" s="39" t="s">
        <v>187</v>
      </c>
      <c r="B81" s="39">
        <v>3721</v>
      </c>
      <c r="C81" s="39" t="s">
        <v>373</v>
      </c>
    </row>
    <row r="82" spans="1:3" x14ac:dyDescent="0.25">
      <c r="A82" s="39" t="s">
        <v>187</v>
      </c>
      <c r="B82" s="39">
        <v>3722</v>
      </c>
      <c r="C82" s="39" t="s">
        <v>374</v>
      </c>
    </row>
    <row r="83" spans="1:3" x14ac:dyDescent="0.25">
      <c r="A83" s="39" t="s">
        <v>187</v>
      </c>
      <c r="B83" s="39">
        <v>3723</v>
      </c>
      <c r="C83" s="39" t="s">
        <v>375</v>
      </c>
    </row>
    <row r="84" spans="1:3" x14ac:dyDescent="0.25">
      <c r="A84" s="39" t="s">
        <v>187</v>
      </c>
      <c r="B84" s="39">
        <v>3811</v>
      </c>
      <c r="C84" s="39" t="s">
        <v>377</v>
      </c>
    </row>
    <row r="85" spans="1:3" x14ac:dyDescent="0.25">
      <c r="A85" s="39" t="s">
        <v>187</v>
      </c>
      <c r="B85" s="39">
        <v>3812</v>
      </c>
      <c r="C85" s="39" t="s">
        <v>378</v>
      </c>
    </row>
    <row r="86" spans="1:3" x14ac:dyDescent="0.25">
      <c r="A86" s="39" t="s">
        <v>187</v>
      </c>
      <c r="B86" s="39">
        <v>3813</v>
      </c>
      <c r="C86" s="39" t="s">
        <v>379</v>
      </c>
    </row>
    <row r="87" spans="1:3" x14ac:dyDescent="0.25">
      <c r="A87" s="39" t="s">
        <v>187</v>
      </c>
      <c r="B87" s="39">
        <v>3821</v>
      </c>
      <c r="C87" s="39" t="s">
        <v>381</v>
      </c>
    </row>
    <row r="88" spans="1:3" x14ac:dyDescent="0.25">
      <c r="A88" s="39" t="s">
        <v>187</v>
      </c>
      <c r="B88" s="39">
        <v>3822</v>
      </c>
      <c r="C88" s="39" t="s">
        <v>382</v>
      </c>
    </row>
    <row r="89" spans="1:3" x14ac:dyDescent="0.25">
      <c r="A89" s="39" t="s">
        <v>187</v>
      </c>
      <c r="B89" s="39">
        <v>3823</v>
      </c>
      <c r="C89" s="39" t="s">
        <v>383</v>
      </c>
    </row>
    <row r="90" spans="1:3" x14ac:dyDescent="0.25">
      <c r="A90" s="39" t="s">
        <v>187</v>
      </c>
      <c r="B90" s="39">
        <v>3831</v>
      </c>
      <c r="C90" s="39" t="s">
        <v>384</v>
      </c>
    </row>
    <row r="91" spans="1:3" x14ac:dyDescent="0.25">
      <c r="A91" s="39" t="s">
        <v>187</v>
      </c>
      <c r="B91" s="39">
        <v>3832</v>
      </c>
      <c r="C91" s="39" t="s">
        <v>385</v>
      </c>
    </row>
    <row r="92" spans="1:3" x14ac:dyDescent="0.25">
      <c r="A92" s="39" t="s">
        <v>187</v>
      </c>
      <c r="B92" s="39">
        <v>3833</v>
      </c>
      <c r="C92" s="39" t="s">
        <v>386</v>
      </c>
    </row>
    <row r="93" spans="1:3" x14ac:dyDescent="0.25">
      <c r="A93" s="39" t="s">
        <v>187</v>
      </c>
      <c r="B93" s="39">
        <v>3834</v>
      </c>
      <c r="C93" s="39" t="s">
        <v>387</v>
      </c>
    </row>
    <row r="94" spans="1:3" x14ac:dyDescent="0.25">
      <c r="A94" s="39" t="s">
        <v>187</v>
      </c>
      <c r="B94" s="39">
        <v>3835</v>
      </c>
      <c r="C94" s="39" t="s">
        <v>289</v>
      </c>
    </row>
    <row r="95" spans="1:3" x14ac:dyDescent="0.25">
      <c r="A95" s="39" t="s">
        <v>187</v>
      </c>
      <c r="B95" s="39">
        <v>3841</v>
      </c>
      <c r="C95" s="39" t="s">
        <v>388</v>
      </c>
    </row>
    <row r="96" spans="1:3" x14ac:dyDescent="0.25">
      <c r="A96" s="39" t="s">
        <v>187</v>
      </c>
      <c r="B96" s="39">
        <v>3842</v>
      </c>
      <c r="C96" s="39" t="s">
        <v>389</v>
      </c>
    </row>
    <row r="97" spans="1:3" x14ac:dyDescent="0.25">
      <c r="A97" s="39" t="s">
        <v>187</v>
      </c>
      <c r="B97" s="39">
        <v>3861</v>
      </c>
      <c r="C97" s="39" t="s">
        <v>390</v>
      </c>
    </row>
    <row r="98" spans="1:3" x14ac:dyDescent="0.25">
      <c r="A98" s="39" t="s">
        <v>187</v>
      </c>
      <c r="B98" s="39">
        <v>3862</v>
      </c>
      <c r="C98" s="39" t="s">
        <v>391</v>
      </c>
    </row>
    <row r="99" spans="1:3" x14ac:dyDescent="0.25">
      <c r="A99" s="39" t="s">
        <v>187</v>
      </c>
      <c r="B99" s="39">
        <v>3863</v>
      </c>
      <c r="C99" s="39" t="s">
        <v>392</v>
      </c>
    </row>
    <row r="100" spans="1:3" x14ac:dyDescent="0.25">
      <c r="A100" s="39" t="s">
        <v>187</v>
      </c>
      <c r="B100" s="39">
        <v>3864</v>
      </c>
      <c r="C100" s="39" t="s">
        <v>393</v>
      </c>
    </row>
    <row r="101" spans="1:3" x14ac:dyDescent="0.25">
      <c r="A101" s="39" t="s">
        <v>187</v>
      </c>
      <c r="B101" s="39">
        <v>3911</v>
      </c>
      <c r="C101" s="39" t="s">
        <v>394</v>
      </c>
    </row>
    <row r="102" spans="1:3" x14ac:dyDescent="0.25">
      <c r="A102" s="39" t="s">
        <v>187</v>
      </c>
      <c r="B102" s="39">
        <v>3921</v>
      </c>
      <c r="C102" s="39" t="s">
        <v>226</v>
      </c>
    </row>
    <row r="103" spans="1:3" x14ac:dyDescent="0.25">
      <c r="A103" s="39" t="s">
        <v>187</v>
      </c>
      <c r="B103" s="39">
        <v>4111</v>
      </c>
      <c r="C103" s="39" t="s">
        <v>188</v>
      </c>
    </row>
    <row r="104" spans="1:3" x14ac:dyDescent="0.25">
      <c r="A104" s="39" t="s">
        <v>187</v>
      </c>
      <c r="B104" s="39">
        <v>4112</v>
      </c>
      <c r="C104" s="39" t="s">
        <v>189</v>
      </c>
    </row>
    <row r="105" spans="1:3" x14ac:dyDescent="0.25">
      <c r="A105" s="39" t="s">
        <v>187</v>
      </c>
      <c r="B105" s="39">
        <v>4113</v>
      </c>
      <c r="C105" s="39" t="s">
        <v>190</v>
      </c>
    </row>
    <row r="106" spans="1:3" x14ac:dyDescent="0.25">
      <c r="A106" s="39" t="s">
        <v>187</v>
      </c>
      <c r="B106" s="39">
        <v>4121</v>
      </c>
      <c r="C106" s="39" t="s">
        <v>191</v>
      </c>
    </row>
    <row r="107" spans="1:3" x14ac:dyDescent="0.25">
      <c r="A107" s="39" t="s">
        <v>187</v>
      </c>
      <c r="B107" s="39">
        <v>4122</v>
      </c>
      <c r="C107" s="39" t="s">
        <v>192</v>
      </c>
    </row>
    <row r="108" spans="1:3" x14ac:dyDescent="0.25">
      <c r="A108" s="39" t="s">
        <v>187</v>
      </c>
      <c r="B108" s="39">
        <v>4123</v>
      </c>
      <c r="C108" s="39" t="s">
        <v>193</v>
      </c>
    </row>
    <row r="109" spans="1:3" x14ac:dyDescent="0.25">
      <c r="A109" s="39" t="s">
        <v>187</v>
      </c>
      <c r="B109" s="39">
        <v>4124</v>
      </c>
      <c r="C109" s="39" t="s">
        <v>194</v>
      </c>
    </row>
    <row r="110" spans="1:3" x14ac:dyDescent="0.25">
      <c r="A110" s="39" t="s">
        <v>187</v>
      </c>
      <c r="B110" s="39">
        <v>4125</v>
      </c>
      <c r="C110" s="39" t="s">
        <v>195</v>
      </c>
    </row>
    <row r="111" spans="1:3" x14ac:dyDescent="0.25">
      <c r="A111" s="39" t="s">
        <v>187</v>
      </c>
      <c r="B111" s="39">
        <v>4126</v>
      </c>
      <c r="C111" s="39" t="s">
        <v>196</v>
      </c>
    </row>
    <row r="112" spans="1:3" x14ac:dyDescent="0.25">
      <c r="A112" s="39" t="s">
        <v>187</v>
      </c>
      <c r="B112" s="39">
        <v>4211</v>
      </c>
      <c r="C112" s="39" t="s">
        <v>197</v>
      </c>
    </row>
    <row r="113" spans="1:3" x14ac:dyDescent="0.25">
      <c r="A113" s="39" t="s">
        <v>187</v>
      </c>
      <c r="B113" s="39">
        <v>4212</v>
      </c>
      <c r="C113" s="39" t="s">
        <v>198</v>
      </c>
    </row>
    <row r="114" spans="1:3" x14ac:dyDescent="0.25">
      <c r="A114" s="39" t="s">
        <v>187</v>
      </c>
      <c r="B114" s="39">
        <v>4213</v>
      </c>
      <c r="C114" s="39" t="s">
        <v>199</v>
      </c>
    </row>
    <row r="115" spans="1:3" x14ac:dyDescent="0.25">
      <c r="A115" s="39" t="s">
        <v>187</v>
      </c>
      <c r="B115" s="39">
        <v>4214</v>
      </c>
      <c r="C115" s="39" t="s">
        <v>200</v>
      </c>
    </row>
    <row r="116" spans="1:3" x14ac:dyDescent="0.25">
      <c r="A116" s="39" t="s">
        <v>187</v>
      </c>
      <c r="B116" s="39">
        <v>4221</v>
      </c>
      <c r="C116" s="39" t="s">
        <v>201</v>
      </c>
    </row>
    <row r="117" spans="1:3" x14ac:dyDescent="0.25">
      <c r="A117" s="39" t="s">
        <v>187</v>
      </c>
      <c r="B117" s="39">
        <v>4222</v>
      </c>
      <c r="C117" s="39" t="s">
        <v>202</v>
      </c>
    </row>
    <row r="118" spans="1:3" x14ac:dyDescent="0.25">
      <c r="A118" s="39" t="s">
        <v>187</v>
      </c>
      <c r="B118" s="39">
        <v>4223</v>
      </c>
      <c r="C118" s="39" t="s">
        <v>203</v>
      </c>
    </row>
    <row r="119" spans="1:3" x14ac:dyDescent="0.25">
      <c r="A119" s="39" t="s">
        <v>187</v>
      </c>
      <c r="B119" s="39">
        <v>4224</v>
      </c>
      <c r="C119" s="39" t="s">
        <v>204</v>
      </c>
    </row>
    <row r="120" spans="1:3" x14ac:dyDescent="0.25">
      <c r="A120" s="39" t="s">
        <v>187</v>
      </c>
      <c r="B120" s="39">
        <v>4225</v>
      </c>
      <c r="C120" s="39" t="s">
        <v>205</v>
      </c>
    </row>
    <row r="121" spans="1:3" x14ac:dyDescent="0.25">
      <c r="A121" s="39" t="s">
        <v>187</v>
      </c>
      <c r="B121" s="39">
        <v>4226</v>
      </c>
      <c r="C121" s="39" t="s">
        <v>206</v>
      </c>
    </row>
    <row r="122" spans="1:3" x14ac:dyDescent="0.25">
      <c r="A122" s="39" t="s">
        <v>187</v>
      </c>
      <c r="B122" s="39">
        <v>4227</v>
      </c>
      <c r="C122" s="39" t="s">
        <v>207</v>
      </c>
    </row>
    <row r="123" spans="1:3" x14ac:dyDescent="0.25">
      <c r="A123" s="39" t="s">
        <v>187</v>
      </c>
      <c r="B123" s="39">
        <v>4228</v>
      </c>
      <c r="C123" s="39" t="s">
        <v>208</v>
      </c>
    </row>
    <row r="124" spans="1:3" x14ac:dyDescent="0.25">
      <c r="A124" s="39" t="s">
        <v>187</v>
      </c>
      <c r="B124" s="39">
        <v>4231</v>
      </c>
      <c r="C124" s="39" t="s">
        <v>209</v>
      </c>
    </row>
    <row r="125" spans="1:3" x14ac:dyDescent="0.25">
      <c r="A125" s="39" t="s">
        <v>187</v>
      </c>
      <c r="B125" s="39">
        <v>4232</v>
      </c>
      <c r="C125" s="39" t="s">
        <v>210</v>
      </c>
    </row>
    <row r="126" spans="1:3" x14ac:dyDescent="0.25">
      <c r="A126" s="39" t="s">
        <v>187</v>
      </c>
      <c r="B126" s="39">
        <v>4233</v>
      </c>
      <c r="C126" s="39" t="s">
        <v>211</v>
      </c>
    </row>
    <row r="127" spans="1:3" x14ac:dyDescent="0.25">
      <c r="A127" s="39" t="s">
        <v>187</v>
      </c>
      <c r="B127" s="39">
        <v>4234</v>
      </c>
      <c r="C127" s="39" t="s">
        <v>212</v>
      </c>
    </row>
    <row r="128" spans="1:3" x14ac:dyDescent="0.25">
      <c r="A128" s="39" t="s">
        <v>187</v>
      </c>
      <c r="B128" s="39">
        <v>4241</v>
      </c>
      <c r="C128" s="39" t="s">
        <v>213</v>
      </c>
    </row>
    <row r="129" spans="1:3" x14ac:dyDescent="0.25">
      <c r="A129" s="39" t="s">
        <v>187</v>
      </c>
      <c r="B129" s="39">
        <v>4242</v>
      </c>
      <c r="C129" s="39" t="s">
        <v>214</v>
      </c>
    </row>
    <row r="130" spans="1:3" x14ac:dyDescent="0.25">
      <c r="A130" s="39" t="s">
        <v>187</v>
      </c>
      <c r="B130" s="39">
        <v>4243</v>
      </c>
      <c r="C130" s="39" t="s">
        <v>215</v>
      </c>
    </row>
    <row r="131" spans="1:3" x14ac:dyDescent="0.25">
      <c r="A131" s="39" t="s">
        <v>187</v>
      </c>
      <c r="B131" s="39">
        <v>4244</v>
      </c>
      <c r="C131" s="39" t="s">
        <v>216</v>
      </c>
    </row>
    <row r="132" spans="1:3" x14ac:dyDescent="0.25">
      <c r="A132" s="39" t="s">
        <v>187</v>
      </c>
      <c r="B132" s="39">
        <v>4251</v>
      </c>
      <c r="C132" s="39" t="s">
        <v>217</v>
      </c>
    </row>
    <row r="133" spans="1:3" x14ac:dyDescent="0.25">
      <c r="A133" s="39" t="s">
        <v>187</v>
      </c>
      <c r="B133" s="39">
        <v>4252</v>
      </c>
      <c r="C133" s="39" t="s">
        <v>218</v>
      </c>
    </row>
    <row r="134" spans="1:3" x14ac:dyDescent="0.25">
      <c r="A134" s="39" t="s">
        <v>187</v>
      </c>
      <c r="B134" s="39">
        <v>4261</v>
      </c>
      <c r="C134" s="39" t="s">
        <v>219</v>
      </c>
    </row>
    <row r="135" spans="1:3" x14ac:dyDescent="0.25">
      <c r="A135" s="39" t="s">
        <v>187</v>
      </c>
      <c r="B135" s="39">
        <v>4262</v>
      </c>
      <c r="C135" s="39" t="s">
        <v>220</v>
      </c>
    </row>
    <row r="136" spans="1:3" x14ac:dyDescent="0.25">
      <c r="A136" s="39" t="s">
        <v>187</v>
      </c>
      <c r="B136" s="39">
        <v>4263</v>
      </c>
      <c r="C136" s="39" t="s">
        <v>221</v>
      </c>
    </row>
    <row r="137" spans="1:3" x14ac:dyDescent="0.25">
      <c r="A137" s="39" t="s">
        <v>187</v>
      </c>
      <c r="B137" s="39">
        <v>4264</v>
      </c>
      <c r="C137" s="39" t="s">
        <v>222</v>
      </c>
    </row>
    <row r="138" spans="1:3" x14ac:dyDescent="0.25">
      <c r="A138" s="39" t="s">
        <v>187</v>
      </c>
      <c r="B138" s="39">
        <v>4311</v>
      </c>
      <c r="C138" s="39" t="s">
        <v>223</v>
      </c>
    </row>
    <row r="139" spans="1:3" x14ac:dyDescent="0.25">
      <c r="A139" s="39" t="s">
        <v>187</v>
      </c>
      <c r="B139" s="39">
        <v>4312</v>
      </c>
      <c r="C139" s="39" t="s">
        <v>224</v>
      </c>
    </row>
    <row r="140" spans="1:3" x14ac:dyDescent="0.25">
      <c r="A140" s="39" t="s">
        <v>187</v>
      </c>
      <c r="B140" s="39">
        <v>4411</v>
      </c>
      <c r="C140" s="39" t="s">
        <v>225</v>
      </c>
    </row>
    <row r="141" spans="1:3" x14ac:dyDescent="0.25">
      <c r="A141" s="39" t="s">
        <v>187</v>
      </c>
      <c r="B141" s="39">
        <v>4511</v>
      </c>
      <c r="C141" s="39" t="s">
        <v>316</v>
      </c>
    </row>
    <row r="142" spans="1:3" x14ac:dyDescent="0.25">
      <c r="A142" s="39" t="s">
        <v>187</v>
      </c>
      <c r="B142" s="39">
        <v>4521</v>
      </c>
      <c r="C142" s="39" t="s">
        <v>317</v>
      </c>
    </row>
    <row r="143" spans="1:3" x14ac:dyDescent="0.25">
      <c r="A143" s="39" t="s">
        <v>187</v>
      </c>
      <c r="B143" s="39">
        <v>4531</v>
      </c>
      <c r="C143" s="39" t="s">
        <v>318</v>
      </c>
    </row>
    <row r="144" spans="1:3" x14ac:dyDescent="0.25">
      <c r="A144" s="39" t="s">
        <v>187</v>
      </c>
      <c r="B144" s="39">
        <v>4541</v>
      </c>
      <c r="C144" s="39" t="s">
        <v>319</v>
      </c>
    </row>
    <row r="145" spans="1:3" x14ac:dyDescent="0.25">
      <c r="A145" s="39" t="s">
        <v>187</v>
      </c>
      <c r="B145" s="39">
        <v>4911</v>
      </c>
      <c r="C145" s="39" t="s">
        <v>394</v>
      </c>
    </row>
    <row r="146" spans="1:3" x14ac:dyDescent="0.25">
      <c r="A146" s="39" t="s">
        <v>187</v>
      </c>
      <c r="B146" s="39">
        <v>6111</v>
      </c>
      <c r="C146" s="39" t="s">
        <v>228</v>
      </c>
    </row>
    <row r="147" spans="1:3" x14ac:dyDescent="0.25">
      <c r="A147" s="39" t="s">
        <v>187</v>
      </c>
      <c r="B147" s="39">
        <v>6112</v>
      </c>
      <c r="C147" s="39" t="s">
        <v>229</v>
      </c>
    </row>
    <row r="148" spans="1:3" x14ac:dyDescent="0.25">
      <c r="A148" s="39" t="s">
        <v>187</v>
      </c>
      <c r="B148" s="39">
        <v>6113</v>
      </c>
      <c r="C148" s="39" t="s">
        <v>230</v>
      </c>
    </row>
    <row r="149" spans="1:3" x14ac:dyDescent="0.25">
      <c r="A149" s="39" t="s">
        <v>187</v>
      </c>
      <c r="B149" s="39">
        <v>6114</v>
      </c>
      <c r="C149" s="39" t="s">
        <v>231</v>
      </c>
    </row>
    <row r="150" spans="1:3" x14ac:dyDescent="0.25">
      <c r="A150" s="39" t="s">
        <v>187</v>
      </c>
      <c r="B150" s="39">
        <v>6115</v>
      </c>
      <c r="C150" s="39" t="s">
        <v>232</v>
      </c>
    </row>
    <row r="151" spans="1:3" x14ac:dyDescent="0.25">
      <c r="A151" s="39" t="s">
        <v>187</v>
      </c>
      <c r="B151" s="39">
        <v>6116</v>
      </c>
      <c r="C151" s="39" t="s">
        <v>233</v>
      </c>
    </row>
    <row r="152" spans="1:3" x14ac:dyDescent="0.25">
      <c r="A152" s="39" t="s">
        <v>187</v>
      </c>
      <c r="B152" s="39">
        <v>6117</v>
      </c>
      <c r="C152" s="39" t="s">
        <v>395</v>
      </c>
    </row>
    <row r="153" spans="1:3" x14ac:dyDescent="0.25">
      <c r="A153" s="39" t="s">
        <v>187</v>
      </c>
      <c r="B153" s="39">
        <v>6119</v>
      </c>
      <c r="C153" s="39" t="s">
        <v>234</v>
      </c>
    </row>
    <row r="154" spans="1:3" x14ac:dyDescent="0.25">
      <c r="A154" s="39" t="s">
        <v>187</v>
      </c>
      <c r="B154" s="39">
        <v>6121</v>
      </c>
      <c r="C154" s="39" t="s">
        <v>236</v>
      </c>
    </row>
    <row r="155" spans="1:3" x14ac:dyDescent="0.25">
      <c r="A155" s="39" t="s">
        <v>187</v>
      </c>
      <c r="B155" s="39">
        <v>6122</v>
      </c>
      <c r="C155" s="39" t="s">
        <v>237</v>
      </c>
    </row>
    <row r="156" spans="1:3" x14ac:dyDescent="0.25">
      <c r="A156" s="39" t="s">
        <v>187</v>
      </c>
      <c r="B156" s="39">
        <v>6123</v>
      </c>
      <c r="C156" s="39" t="s">
        <v>238</v>
      </c>
    </row>
    <row r="157" spans="1:3" x14ac:dyDescent="0.25">
      <c r="A157" s="39" t="s">
        <v>187</v>
      </c>
      <c r="B157" s="39">
        <v>6124</v>
      </c>
      <c r="C157" s="39" t="s">
        <v>239</v>
      </c>
    </row>
    <row r="158" spans="1:3" x14ac:dyDescent="0.25">
      <c r="A158" s="39" t="s">
        <v>187</v>
      </c>
      <c r="B158" s="39">
        <v>6125</v>
      </c>
      <c r="C158" s="39" t="s">
        <v>396</v>
      </c>
    </row>
    <row r="159" spans="1:3" x14ac:dyDescent="0.25">
      <c r="A159" s="39" t="s">
        <v>187</v>
      </c>
      <c r="B159" s="39">
        <v>6131</v>
      </c>
      <c r="C159" s="39" t="s">
        <v>241</v>
      </c>
    </row>
    <row r="160" spans="1:3" x14ac:dyDescent="0.25">
      <c r="A160" s="39" t="s">
        <v>187</v>
      </c>
      <c r="B160" s="39">
        <v>6132</v>
      </c>
      <c r="C160" s="39" t="s">
        <v>242</v>
      </c>
    </row>
    <row r="161" spans="1:3" x14ac:dyDescent="0.25">
      <c r="A161" s="39" t="s">
        <v>187</v>
      </c>
      <c r="B161" s="39">
        <v>6133</v>
      </c>
      <c r="C161" s="39" t="s">
        <v>243</v>
      </c>
    </row>
    <row r="162" spans="1:3" x14ac:dyDescent="0.25">
      <c r="A162" s="39" t="s">
        <v>187</v>
      </c>
      <c r="B162" s="39">
        <v>6134</v>
      </c>
      <c r="C162" s="39" t="s">
        <v>244</v>
      </c>
    </row>
    <row r="163" spans="1:3" x14ac:dyDescent="0.25">
      <c r="A163" s="39" t="s">
        <v>187</v>
      </c>
      <c r="B163" s="39">
        <v>6135</v>
      </c>
      <c r="C163" s="39" t="s">
        <v>245</v>
      </c>
    </row>
    <row r="164" spans="1:3" x14ac:dyDescent="0.25">
      <c r="A164" s="39" t="s">
        <v>187</v>
      </c>
      <c r="B164" s="39">
        <v>6141</v>
      </c>
      <c r="C164" s="39" t="s">
        <v>247</v>
      </c>
    </row>
    <row r="165" spans="1:3" x14ac:dyDescent="0.25">
      <c r="A165" s="39" t="s">
        <v>187</v>
      </c>
      <c r="B165" s="39">
        <v>6142</v>
      </c>
      <c r="C165" s="39" t="s">
        <v>248</v>
      </c>
    </row>
    <row r="166" spans="1:3" x14ac:dyDescent="0.25">
      <c r="A166" s="39" t="s">
        <v>187</v>
      </c>
      <c r="B166" s="39">
        <v>6143</v>
      </c>
      <c r="C166" s="39" t="s">
        <v>249</v>
      </c>
    </row>
    <row r="167" spans="1:3" x14ac:dyDescent="0.25">
      <c r="A167" s="39" t="s">
        <v>187</v>
      </c>
      <c r="B167" s="39">
        <v>6145</v>
      </c>
      <c r="C167" s="39" t="s">
        <v>250</v>
      </c>
    </row>
    <row r="168" spans="1:3" x14ac:dyDescent="0.25">
      <c r="A168" s="39" t="s">
        <v>187</v>
      </c>
      <c r="B168" s="39">
        <v>6146</v>
      </c>
      <c r="C168" s="39" t="s">
        <v>251</v>
      </c>
    </row>
    <row r="169" spans="1:3" x14ac:dyDescent="0.25">
      <c r="A169" s="39" t="s">
        <v>187</v>
      </c>
      <c r="B169" s="39">
        <v>6147</v>
      </c>
      <c r="C169" s="39" t="s">
        <v>252</v>
      </c>
    </row>
    <row r="170" spans="1:3" x14ac:dyDescent="0.25">
      <c r="A170" s="39" t="s">
        <v>187</v>
      </c>
      <c r="B170" s="39">
        <v>6148</v>
      </c>
      <c r="C170" s="39" t="s">
        <v>253</v>
      </c>
    </row>
    <row r="171" spans="1:3" x14ac:dyDescent="0.25">
      <c r="A171" s="39" t="s">
        <v>187</v>
      </c>
      <c r="B171" s="39">
        <v>6151</v>
      </c>
      <c r="C171" s="39" t="s">
        <v>255</v>
      </c>
    </row>
    <row r="172" spans="1:3" x14ac:dyDescent="0.25">
      <c r="A172" s="39" t="s">
        <v>187</v>
      </c>
      <c r="B172" s="39">
        <v>6152</v>
      </c>
      <c r="C172" s="39" t="s">
        <v>256</v>
      </c>
    </row>
    <row r="173" spans="1:3" x14ac:dyDescent="0.25">
      <c r="A173" s="39" t="s">
        <v>187</v>
      </c>
      <c r="B173" s="39">
        <v>6161</v>
      </c>
      <c r="C173" s="39" t="s">
        <v>258</v>
      </c>
    </row>
    <row r="174" spans="1:3" x14ac:dyDescent="0.25">
      <c r="A174" s="39" t="s">
        <v>187</v>
      </c>
      <c r="B174" s="39">
        <v>6162</v>
      </c>
      <c r="C174" s="39" t="s">
        <v>259</v>
      </c>
    </row>
    <row r="175" spans="1:3" x14ac:dyDescent="0.25">
      <c r="A175" s="39" t="s">
        <v>187</v>
      </c>
      <c r="B175" s="39">
        <v>6163</v>
      </c>
      <c r="C175" s="39" t="s">
        <v>260</v>
      </c>
    </row>
    <row r="176" spans="1:3" x14ac:dyDescent="0.25">
      <c r="A176" s="39" t="s">
        <v>187</v>
      </c>
      <c r="B176" s="39">
        <v>6211</v>
      </c>
      <c r="C176" s="39" t="s">
        <v>261</v>
      </c>
    </row>
    <row r="177" spans="1:3" x14ac:dyDescent="0.25">
      <c r="A177" s="39" t="s">
        <v>187</v>
      </c>
      <c r="B177" s="39">
        <v>6212</v>
      </c>
      <c r="C177" s="39" t="s">
        <v>262</v>
      </c>
    </row>
    <row r="178" spans="1:3" x14ac:dyDescent="0.25">
      <c r="A178" s="39" t="s">
        <v>187</v>
      </c>
      <c r="B178" s="39">
        <v>6221</v>
      </c>
      <c r="C178" s="39" t="s">
        <v>263</v>
      </c>
    </row>
    <row r="179" spans="1:3" x14ac:dyDescent="0.25">
      <c r="A179" s="39" t="s">
        <v>187</v>
      </c>
      <c r="B179" s="39">
        <v>6232</v>
      </c>
      <c r="C179" s="39" t="s">
        <v>264</v>
      </c>
    </row>
    <row r="180" spans="1:3" x14ac:dyDescent="0.25">
      <c r="A180" s="39" t="s">
        <v>187</v>
      </c>
      <c r="B180" s="39">
        <v>6311</v>
      </c>
      <c r="C180" s="39" t="s">
        <v>398</v>
      </c>
    </row>
    <row r="181" spans="1:3" x14ac:dyDescent="0.25">
      <c r="A181" s="39" t="s">
        <v>187</v>
      </c>
      <c r="B181" s="39">
        <v>6312</v>
      </c>
      <c r="C181" s="39" t="s">
        <v>399</v>
      </c>
    </row>
    <row r="182" spans="1:3" x14ac:dyDescent="0.25">
      <c r="A182" s="39" t="s">
        <v>187</v>
      </c>
      <c r="B182" s="39">
        <v>6321</v>
      </c>
      <c r="C182" s="39" t="s">
        <v>401</v>
      </c>
    </row>
    <row r="183" spans="1:3" x14ac:dyDescent="0.25">
      <c r="A183" s="39" t="s">
        <v>187</v>
      </c>
      <c r="B183" s="39">
        <v>6322</v>
      </c>
      <c r="C183" s="39" t="s">
        <v>402</v>
      </c>
    </row>
    <row r="184" spans="1:3" x14ac:dyDescent="0.25">
      <c r="A184" s="39" t="s">
        <v>187</v>
      </c>
      <c r="B184" s="39">
        <v>6323</v>
      </c>
      <c r="C184" s="39" t="s">
        <v>403</v>
      </c>
    </row>
    <row r="185" spans="1:3" x14ac:dyDescent="0.25">
      <c r="A185" s="39" t="s">
        <v>187</v>
      </c>
      <c r="B185" s="39">
        <v>6324</v>
      </c>
      <c r="C185" s="39" t="s">
        <v>404</v>
      </c>
    </row>
    <row r="186" spans="1:3" x14ac:dyDescent="0.25">
      <c r="A186" s="39" t="s">
        <v>187</v>
      </c>
      <c r="B186" s="39">
        <v>6331</v>
      </c>
      <c r="C186" s="39" t="s">
        <v>406</v>
      </c>
    </row>
    <row r="187" spans="1:3" x14ac:dyDescent="0.25">
      <c r="A187" s="39" t="s">
        <v>187</v>
      </c>
      <c r="B187" s="39">
        <v>6332</v>
      </c>
      <c r="C187" s="39" t="s">
        <v>407</v>
      </c>
    </row>
    <row r="188" spans="1:3" x14ac:dyDescent="0.25">
      <c r="A188" s="39" t="s">
        <v>187</v>
      </c>
      <c r="B188" s="39">
        <v>6341</v>
      </c>
      <c r="C188" s="39" t="s">
        <v>409</v>
      </c>
    </row>
    <row r="189" spans="1:3" x14ac:dyDescent="0.25">
      <c r="A189" s="39" t="s">
        <v>187</v>
      </c>
      <c r="B189" s="39">
        <v>6342</v>
      </c>
      <c r="C189" s="39" t="s">
        <v>410</v>
      </c>
    </row>
    <row r="190" spans="1:3" x14ac:dyDescent="0.25">
      <c r="A190" s="39" t="s">
        <v>187</v>
      </c>
      <c r="B190" s="39">
        <v>6351</v>
      </c>
      <c r="C190" s="39" t="s">
        <v>266</v>
      </c>
    </row>
    <row r="191" spans="1:3" x14ac:dyDescent="0.25">
      <c r="A191" s="39" t="s">
        <v>187</v>
      </c>
      <c r="B191" s="39">
        <v>6352</v>
      </c>
      <c r="C191" s="39" t="s">
        <v>267</v>
      </c>
    </row>
    <row r="192" spans="1:3" x14ac:dyDescent="0.25">
      <c r="A192" s="39" t="s">
        <v>187</v>
      </c>
      <c r="B192" s="39">
        <v>6361</v>
      </c>
      <c r="C192" s="39" t="s">
        <v>412</v>
      </c>
    </row>
    <row r="193" spans="1:3" x14ac:dyDescent="0.25">
      <c r="A193" s="39" t="s">
        <v>187</v>
      </c>
      <c r="B193" s="39">
        <v>6362</v>
      </c>
      <c r="C193" s="39" t="s">
        <v>413</v>
      </c>
    </row>
    <row r="194" spans="1:3" x14ac:dyDescent="0.25">
      <c r="A194" s="39" t="s">
        <v>187</v>
      </c>
      <c r="B194" s="39">
        <v>6381</v>
      </c>
      <c r="C194" s="39" t="s">
        <v>362</v>
      </c>
    </row>
    <row r="195" spans="1:3" x14ac:dyDescent="0.25">
      <c r="A195" s="39" t="s">
        <v>187</v>
      </c>
      <c r="B195" s="39">
        <v>6382</v>
      </c>
      <c r="C195" s="39" t="s">
        <v>363</v>
      </c>
    </row>
    <row r="196" spans="1:3" x14ac:dyDescent="0.25">
      <c r="A196" s="39" t="s">
        <v>187</v>
      </c>
      <c r="B196" s="39">
        <v>6391</v>
      </c>
      <c r="C196" s="39" t="s">
        <v>364</v>
      </c>
    </row>
    <row r="197" spans="1:3" x14ac:dyDescent="0.25">
      <c r="A197" s="39" t="s">
        <v>187</v>
      </c>
      <c r="B197" s="39">
        <v>6392</v>
      </c>
      <c r="C197" s="39" t="s">
        <v>365</v>
      </c>
    </row>
    <row r="198" spans="1:3" x14ac:dyDescent="0.25">
      <c r="A198" s="39" t="s">
        <v>187</v>
      </c>
      <c r="B198" s="39">
        <v>6393</v>
      </c>
      <c r="C198" s="39" t="s">
        <v>366</v>
      </c>
    </row>
    <row r="199" spans="1:3" x14ac:dyDescent="0.25">
      <c r="A199" s="39" t="s">
        <v>187</v>
      </c>
      <c r="B199" s="39">
        <v>6394</v>
      </c>
      <c r="C199" s="39" t="s">
        <v>367</v>
      </c>
    </row>
    <row r="200" spans="1:3" x14ac:dyDescent="0.25">
      <c r="A200" s="39" t="s">
        <v>187</v>
      </c>
      <c r="B200" s="39">
        <v>6412</v>
      </c>
      <c r="C200" s="39" t="s">
        <v>415</v>
      </c>
    </row>
    <row r="201" spans="1:3" x14ac:dyDescent="0.25">
      <c r="A201" s="39" t="s">
        <v>187</v>
      </c>
      <c r="B201" s="39">
        <v>6413</v>
      </c>
      <c r="C201" s="39" t="s">
        <v>416</v>
      </c>
    </row>
    <row r="202" spans="1:3" x14ac:dyDescent="0.25">
      <c r="A202" s="39" t="s">
        <v>187</v>
      </c>
      <c r="B202" s="39">
        <v>6414</v>
      </c>
      <c r="C202" s="39" t="s">
        <v>417</v>
      </c>
    </row>
    <row r="203" spans="1:3" x14ac:dyDescent="0.25">
      <c r="A203" s="39" t="s">
        <v>187</v>
      </c>
      <c r="B203" s="39">
        <v>6415</v>
      </c>
      <c r="C203" s="39" t="s">
        <v>418</v>
      </c>
    </row>
    <row r="204" spans="1:3" x14ac:dyDescent="0.25">
      <c r="A204" s="39" t="s">
        <v>187</v>
      </c>
      <c r="B204" s="39">
        <v>6416</v>
      </c>
      <c r="C204" s="39" t="s">
        <v>419</v>
      </c>
    </row>
    <row r="205" spans="1:3" x14ac:dyDescent="0.25">
      <c r="A205" s="39" t="s">
        <v>187</v>
      </c>
      <c r="B205" s="39">
        <v>6417</v>
      </c>
      <c r="C205" s="39" t="s">
        <v>420</v>
      </c>
    </row>
    <row r="206" spans="1:3" x14ac:dyDescent="0.25">
      <c r="A206" s="39" t="s">
        <v>187</v>
      </c>
      <c r="B206" s="39">
        <v>6419</v>
      </c>
      <c r="C206" s="39" t="s">
        <v>421</v>
      </c>
    </row>
    <row r="207" spans="1:3" x14ac:dyDescent="0.25">
      <c r="A207" s="39" t="s">
        <v>187</v>
      </c>
      <c r="B207" s="39">
        <v>6421</v>
      </c>
      <c r="C207" s="39" t="s">
        <v>423</v>
      </c>
    </row>
    <row r="208" spans="1:3" x14ac:dyDescent="0.25">
      <c r="A208" s="39" t="s">
        <v>187</v>
      </c>
      <c r="B208" s="39">
        <v>6422</v>
      </c>
      <c r="C208" s="39" t="s">
        <v>424</v>
      </c>
    </row>
    <row r="209" spans="1:3" x14ac:dyDescent="0.25">
      <c r="A209" s="39" t="s">
        <v>187</v>
      </c>
      <c r="B209" s="39">
        <v>6423</v>
      </c>
      <c r="C209" s="39" t="s">
        <v>425</v>
      </c>
    </row>
    <row r="210" spans="1:3" x14ac:dyDescent="0.25">
      <c r="A210" s="39" t="s">
        <v>187</v>
      </c>
      <c r="B210" s="39">
        <v>6424</v>
      </c>
      <c r="C210" s="39" t="s">
        <v>426</v>
      </c>
    </row>
    <row r="211" spans="1:3" x14ac:dyDescent="0.25">
      <c r="A211" s="39" t="s">
        <v>187</v>
      </c>
      <c r="B211" s="39">
        <v>6425</v>
      </c>
      <c r="C211" s="39" t="s">
        <v>427</v>
      </c>
    </row>
    <row r="212" spans="1:3" x14ac:dyDescent="0.25">
      <c r="A212" s="39" t="s">
        <v>187</v>
      </c>
      <c r="B212" s="39">
        <v>6429</v>
      </c>
      <c r="C212" s="39" t="s">
        <v>428</v>
      </c>
    </row>
    <row r="213" spans="1:3" x14ac:dyDescent="0.25">
      <c r="A213" s="39" t="s">
        <v>187</v>
      </c>
      <c r="B213" s="39">
        <v>6431</v>
      </c>
      <c r="C213" s="39" t="s">
        <v>430</v>
      </c>
    </row>
    <row r="214" spans="1:3" x14ac:dyDescent="0.25">
      <c r="A214" s="39" t="s">
        <v>187</v>
      </c>
      <c r="B214" s="39">
        <v>6432</v>
      </c>
      <c r="C214" s="39" t="s">
        <v>431</v>
      </c>
    </row>
    <row r="215" spans="1:3" x14ac:dyDescent="0.25">
      <c r="A215" s="39" t="s">
        <v>187</v>
      </c>
      <c r="B215" s="39">
        <v>6433</v>
      </c>
      <c r="C215" s="39" t="s">
        <v>432</v>
      </c>
    </row>
    <row r="216" spans="1:3" x14ac:dyDescent="0.25">
      <c r="A216" s="39" t="s">
        <v>187</v>
      </c>
      <c r="B216" s="39">
        <v>6434</v>
      </c>
      <c r="C216" s="39" t="s">
        <v>433</v>
      </c>
    </row>
    <row r="217" spans="1:3" x14ac:dyDescent="0.25">
      <c r="A217" s="39" t="s">
        <v>187</v>
      </c>
      <c r="B217" s="39">
        <v>6435</v>
      </c>
      <c r="C217" s="39" t="s">
        <v>434</v>
      </c>
    </row>
    <row r="218" spans="1:3" x14ac:dyDescent="0.25">
      <c r="A218" s="39" t="s">
        <v>187</v>
      </c>
      <c r="B218" s="39">
        <v>6436</v>
      </c>
      <c r="C218" s="39" t="s">
        <v>435</v>
      </c>
    </row>
    <row r="219" spans="1:3" x14ac:dyDescent="0.25">
      <c r="A219" s="39" t="s">
        <v>187</v>
      </c>
      <c r="B219" s="39">
        <v>6437</v>
      </c>
      <c r="C219" s="39" t="s">
        <v>436</v>
      </c>
    </row>
    <row r="220" spans="1:3" x14ac:dyDescent="0.25">
      <c r="A220" s="39" t="s">
        <v>187</v>
      </c>
      <c r="B220" s="39">
        <v>6442</v>
      </c>
      <c r="C220" s="39" t="s">
        <v>438</v>
      </c>
    </row>
    <row r="221" spans="1:3" x14ac:dyDescent="0.25">
      <c r="A221" s="39" t="s">
        <v>187</v>
      </c>
      <c r="B221" s="39">
        <v>6443</v>
      </c>
      <c r="C221" s="39" t="s">
        <v>439</v>
      </c>
    </row>
    <row r="222" spans="1:3" x14ac:dyDescent="0.25">
      <c r="A222" s="39" t="s">
        <v>187</v>
      </c>
      <c r="B222" s="39">
        <v>6444</v>
      </c>
      <c r="C222" s="39" t="s">
        <v>440</v>
      </c>
    </row>
    <row r="223" spans="1:3" x14ac:dyDescent="0.25">
      <c r="A223" s="39" t="s">
        <v>187</v>
      </c>
      <c r="B223" s="39">
        <v>6445</v>
      </c>
      <c r="C223" s="39" t="s">
        <v>441</v>
      </c>
    </row>
    <row r="224" spans="1:3" x14ac:dyDescent="0.25">
      <c r="A224" s="39" t="s">
        <v>187</v>
      </c>
      <c r="B224" s="39">
        <v>6446</v>
      </c>
      <c r="C224" s="39" t="s">
        <v>442</v>
      </c>
    </row>
    <row r="225" spans="1:3" x14ac:dyDescent="0.25">
      <c r="A225" s="39" t="s">
        <v>187</v>
      </c>
      <c r="B225" s="39">
        <v>6447</v>
      </c>
      <c r="C225" s="39" t="s">
        <v>443</v>
      </c>
    </row>
    <row r="226" spans="1:3" x14ac:dyDescent="0.25">
      <c r="A226" s="39" t="s">
        <v>187</v>
      </c>
      <c r="B226" s="39">
        <v>6511</v>
      </c>
      <c r="C226" s="39" t="s">
        <v>268</v>
      </c>
    </row>
    <row r="227" spans="1:3" x14ac:dyDescent="0.25">
      <c r="A227" s="39" t="s">
        <v>187</v>
      </c>
      <c r="B227" s="39">
        <v>6512</v>
      </c>
      <c r="C227" s="39" t="s">
        <v>269</v>
      </c>
    </row>
    <row r="228" spans="1:3" x14ac:dyDescent="0.25">
      <c r="A228" s="39" t="s">
        <v>187</v>
      </c>
      <c r="B228" s="39">
        <v>6513</v>
      </c>
      <c r="C228" s="39" t="s">
        <v>270</v>
      </c>
    </row>
    <row r="229" spans="1:3" x14ac:dyDescent="0.25">
      <c r="A229" s="39" t="s">
        <v>187</v>
      </c>
      <c r="B229" s="39">
        <v>6514</v>
      </c>
      <c r="C229" s="39" t="s">
        <v>271</v>
      </c>
    </row>
    <row r="230" spans="1:3" x14ac:dyDescent="0.25">
      <c r="A230" s="39" t="s">
        <v>187</v>
      </c>
      <c r="B230" s="39">
        <v>6521</v>
      </c>
      <c r="C230" s="39" t="s">
        <v>272</v>
      </c>
    </row>
    <row r="231" spans="1:3" x14ac:dyDescent="0.25">
      <c r="A231" s="39" t="s">
        <v>187</v>
      </c>
      <c r="B231" s="39">
        <v>6522</v>
      </c>
      <c r="C231" s="39" t="s">
        <v>273</v>
      </c>
    </row>
    <row r="232" spans="1:3" x14ac:dyDescent="0.25">
      <c r="A232" s="39" t="s">
        <v>187</v>
      </c>
      <c r="B232" s="39">
        <v>6524</v>
      </c>
      <c r="C232" s="39" t="s">
        <v>274</v>
      </c>
    </row>
    <row r="233" spans="1:3" x14ac:dyDescent="0.25">
      <c r="A233" s="39" t="s">
        <v>187</v>
      </c>
      <c r="B233" s="39">
        <v>6525</v>
      </c>
      <c r="C233" s="39" t="s">
        <v>275</v>
      </c>
    </row>
    <row r="234" spans="1:3" x14ac:dyDescent="0.25">
      <c r="A234" s="39" t="s">
        <v>187</v>
      </c>
      <c r="B234" s="39">
        <v>6526</v>
      </c>
      <c r="C234" s="39" t="s">
        <v>276</v>
      </c>
    </row>
    <row r="235" spans="1:3" x14ac:dyDescent="0.25">
      <c r="A235" s="39" t="s">
        <v>187</v>
      </c>
      <c r="B235" s="39">
        <v>6527</v>
      </c>
      <c r="C235" s="39" t="s">
        <v>277</v>
      </c>
    </row>
    <row r="236" spans="1:3" x14ac:dyDescent="0.25">
      <c r="A236" s="39" t="s">
        <v>187</v>
      </c>
      <c r="B236" s="39">
        <v>6528</v>
      </c>
      <c r="C236" s="39" t="s">
        <v>445</v>
      </c>
    </row>
    <row r="237" spans="1:3" x14ac:dyDescent="0.25">
      <c r="A237" s="39" t="s">
        <v>187</v>
      </c>
      <c r="B237" s="39">
        <v>6531</v>
      </c>
      <c r="C237" s="39" t="s">
        <v>278</v>
      </c>
    </row>
    <row r="238" spans="1:3" x14ac:dyDescent="0.25">
      <c r="A238" s="39" t="s">
        <v>187</v>
      </c>
      <c r="B238" s="39">
        <v>6532</v>
      </c>
      <c r="C238" s="39" t="s">
        <v>279</v>
      </c>
    </row>
    <row r="239" spans="1:3" x14ac:dyDescent="0.25">
      <c r="A239" s="39" t="s">
        <v>187</v>
      </c>
      <c r="B239" s="39">
        <v>6533</v>
      </c>
      <c r="C239" s="39" t="s">
        <v>280</v>
      </c>
    </row>
    <row r="240" spans="1:3" x14ac:dyDescent="0.25">
      <c r="A240" s="39" t="s">
        <v>187</v>
      </c>
      <c r="B240" s="39">
        <v>6614</v>
      </c>
      <c r="C240" s="39" t="s">
        <v>447</v>
      </c>
    </row>
    <row r="241" spans="1:3" x14ac:dyDescent="0.25">
      <c r="A241" s="39" t="s">
        <v>187</v>
      </c>
      <c r="B241" s="39">
        <v>6615</v>
      </c>
      <c r="C241" s="39" t="s">
        <v>448</v>
      </c>
    </row>
    <row r="242" spans="1:3" x14ac:dyDescent="0.25">
      <c r="A242" s="39" t="s">
        <v>187</v>
      </c>
      <c r="B242" s="39">
        <v>6631</v>
      </c>
      <c r="C242" s="39" t="s">
        <v>376</v>
      </c>
    </row>
    <row r="243" spans="1:3" x14ac:dyDescent="0.25">
      <c r="A243" s="39" t="s">
        <v>187</v>
      </c>
      <c r="B243" s="39">
        <v>6632</v>
      </c>
      <c r="C243" s="39" t="s">
        <v>380</v>
      </c>
    </row>
    <row r="244" spans="1:3" x14ac:dyDescent="0.25">
      <c r="A244" s="39" t="s">
        <v>187</v>
      </c>
      <c r="B244" s="39">
        <v>6711</v>
      </c>
      <c r="C244" s="39" t="s">
        <v>449</v>
      </c>
    </row>
    <row r="245" spans="1:3" x14ac:dyDescent="0.25">
      <c r="A245" s="39" t="s">
        <v>187</v>
      </c>
      <c r="B245" s="39">
        <v>6712</v>
      </c>
      <c r="C245" s="39" t="s">
        <v>450</v>
      </c>
    </row>
    <row r="246" spans="1:3" x14ac:dyDescent="0.25">
      <c r="A246" s="39" t="s">
        <v>187</v>
      </c>
      <c r="B246" s="39">
        <v>6714</v>
      </c>
      <c r="C246" s="39" t="s">
        <v>451</v>
      </c>
    </row>
    <row r="247" spans="1:3" x14ac:dyDescent="0.25">
      <c r="A247" s="39" t="s">
        <v>187</v>
      </c>
      <c r="B247" s="39">
        <v>6731</v>
      </c>
      <c r="C247" s="39" t="s">
        <v>452</v>
      </c>
    </row>
    <row r="248" spans="1:3" x14ac:dyDescent="0.25">
      <c r="A248" s="39" t="s">
        <v>187</v>
      </c>
      <c r="B248" s="39">
        <v>6811</v>
      </c>
      <c r="C248" s="39" t="s">
        <v>281</v>
      </c>
    </row>
    <row r="249" spans="1:3" x14ac:dyDescent="0.25">
      <c r="A249" s="39" t="s">
        <v>187</v>
      </c>
      <c r="B249" s="39">
        <v>6812</v>
      </c>
      <c r="C249" s="39" t="s">
        <v>282</v>
      </c>
    </row>
    <row r="250" spans="1:3" x14ac:dyDescent="0.25">
      <c r="A250" s="39" t="s">
        <v>187</v>
      </c>
      <c r="B250" s="39">
        <v>6813</v>
      </c>
      <c r="C250" s="39" t="s">
        <v>283</v>
      </c>
    </row>
    <row r="251" spans="1:3" x14ac:dyDescent="0.25">
      <c r="A251" s="39" t="s">
        <v>187</v>
      </c>
      <c r="B251" s="39">
        <v>6814</v>
      </c>
      <c r="C251" s="39" t="s">
        <v>284</v>
      </c>
    </row>
    <row r="252" spans="1:3" x14ac:dyDescent="0.25">
      <c r="A252" s="39" t="s">
        <v>187</v>
      </c>
      <c r="B252" s="39">
        <v>6815</v>
      </c>
      <c r="C252" s="39" t="s">
        <v>285</v>
      </c>
    </row>
    <row r="253" spans="1:3" x14ac:dyDescent="0.25">
      <c r="A253" s="39" t="s">
        <v>187</v>
      </c>
      <c r="B253" s="39">
        <v>6816</v>
      </c>
      <c r="C253" s="39" t="s">
        <v>286</v>
      </c>
    </row>
    <row r="254" spans="1:3" x14ac:dyDescent="0.25">
      <c r="A254" s="39" t="s">
        <v>187</v>
      </c>
      <c r="B254" s="39">
        <v>6817</v>
      </c>
      <c r="C254" s="39" t="s">
        <v>287</v>
      </c>
    </row>
    <row r="255" spans="1:3" x14ac:dyDescent="0.25">
      <c r="A255" s="39" t="s">
        <v>187</v>
      </c>
      <c r="B255" s="39">
        <v>6818</v>
      </c>
      <c r="C255" s="39" t="s">
        <v>288</v>
      </c>
    </row>
    <row r="256" spans="1:3" x14ac:dyDescent="0.25">
      <c r="A256" s="39" t="s">
        <v>187</v>
      </c>
      <c r="B256" s="39">
        <v>6819</v>
      </c>
      <c r="C256" s="39" t="s">
        <v>289</v>
      </c>
    </row>
    <row r="257" spans="1:3" x14ac:dyDescent="0.25">
      <c r="A257" s="39" t="s">
        <v>187</v>
      </c>
      <c r="B257" s="39">
        <v>6831</v>
      </c>
      <c r="C257" s="39" t="s">
        <v>290</v>
      </c>
    </row>
    <row r="258" spans="1:3" x14ac:dyDescent="0.25">
      <c r="A258" s="39" t="s">
        <v>187</v>
      </c>
      <c r="B258" s="39">
        <v>6911</v>
      </c>
      <c r="C258" s="39" t="s">
        <v>454</v>
      </c>
    </row>
    <row r="259" spans="1:3" x14ac:dyDescent="0.25">
      <c r="A259" s="39" t="s">
        <v>187</v>
      </c>
      <c r="B259" s="39">
        <v>6921</v>
      </c>
      <c r="C259" s="39" t="s">
        <v>226</v>
      </c>
    </row>
    <row r="260" spans="1:3" x14ac:dyDescent="0.25">
      <c r="A260" s="39" t="s">
        <v>187</v>
      </c>
      <c r="B260" s="39">
        <v>9111</v>
      </c>
      <c r="C260" s="39" t="s">
        <v>465</v>
      </c>
    </row>
    <row r="261" spans="1:3" x14ac:dyDescent="0.25">
      <c r="A261" s="39" t="s">
        <v>187</v>
      </c>
      <c r="B261" s="39">
        <v>9112</v>
      </c>
      <c r="C261" s="39" t="s">
        <v>466</v>
      </c>
    </row>
    <row r="262" spans="1:3" x14ac:dyDescent="0.25">
      <c r="A262" s="39" t="s">
        <v>187</v>
      </c>
      <c r="B262" s="39">
        <v>9121</v>
      </c>
      <c r="C262" s="39" t="s">
        <v>467</v>
      </c>
    </row>
    <row r="263" spans="1:3" x14ac:dyDescent="0.25">
      <c r="A263" s="39" t="s">
        <v>187</v>
      </c>
      <c r="B263" s="39">
        <v>9122</v>
      </c>
      <c r="C263" s="39" t="s">
        <v>468</v>
      </c>
    </row>
    <row r="264" spans="1:3" x14ac:dyDescent="0.25">
      <c r="A264" s="39" t="s">
        <v>187</v>
      </c>
      <c r="B264" s="39">
        <v>9151</v>
      </c>
      <c r="C264" s="39" t="s">
        <v>469</v>
      </c>
    </row>
    <row r="265" spans="1:3" x14ac:dyDescent="0.25">
      <c r="A265" s="39" t="s">
        <v>187</v>
      </c>
      <c r="B265" s="39">
        <v>9152</v>
      </c>
      <c r="C265" s="39" t="s">
        <v>470</v>
      </c>
    </row>
    <row r="266" spans="1:3" x14ac:dyDescent="0.25">
      <c r="A266" s="39" t="s">
        <v>187</v>
      </c>
      <c r="B266" s="39">
        <v>9211</v>
      </c>
      <c r="C266" s="39" t="s">
        <v>471</v>
      </c>
    </row>
    <row r="267" spans="1:3" x14ac:dyDescent="0.25">
      <c r="A267" s="39" t="s">
        <v>187</v>
      </c>
      <c r="B267" s="39">
        <v>9212</v>
      </c>
      <c r="C267" s="39" t="s">
        <v>472</v>
      </c>
    </row>
    <row r="268" spans="1:3" x14ac:dyDescent="0.25">
      <c r="A268" s="39" t="s">
        <v>187</v>
      </c>
      <c r="B268" s="39">
        <v>9213</v>
      </c>
      <c r="C268" s="39" t="s">
        <v>473</v>
      </c>
    </row>
    <row r="269" spans="1:3" x14ac:dyDescent="0.25">
      <c r="A269" s="39" t="s">
        <v>187</v>
      </c>
      <c r="B269" s="39">
        <v>9221</v>
      </c>
      <c r="C269" s="39" t="s">
        <v>474</v>
      </c>
    </row>
    <row r="270" spans="1:3" x14ac:dyDescent="0.25">
      <c r="A270" s="39" t="s">
        <v>187</v>
      </c>
      <c r="B270" s="39">
        <v>9222</v>
      </c>
      <c r="C270" s="39" t="s">
        <v>475</v>
      </c>
    </row>
    <row r="271" spans="1:3" x14ac:dyDescent="0.25">
      <c r="A271" s="39" t="s">
        <v>187</v>
      </c>
      <c r="B271" s="39">
        <v>9611</v>
      </c>
      <c r="C271" s="39" t="s">
        <v>227</v>
      </c>
    </row>
    <row r="272" spans="1:3" x14ac:dyDescent="0.25">
      <c r="A272" s="39" t="s">
        <v>187</v>
      </c>
      <c r="B272" s="39">
        <v>9612</v>
      </c>
      <c r="C272" s="39" t="s">
        <v>235</v>
      </c>
    </row>
    <row r="273" spans="1:3" x14ac:dyDescent="0.25">
      <c r="A273" s="39" t="s">
        <v>187</v>
      </c>
      <c r="B273" s="39">
        <v>9613</v>
      </c>
      <c r="C273" s="39" t="s">
        <v>240</v>
      </c>
    </row>
    <row r="274" spans="1:3" x14ac:dyDescent="0.25">
      <c r="A274" s="39" t="s">
        <v>187</v>
      </c>
      <c r="B274" s="39">
        <v>9614</v>
      </c>
      <c r="C274" s="39" t="s">
        <v>246</v>
      </c>
    </row>
    <row r="275" spans="1:3" x14ac:dyDescent="0.25">
      <c r="A275" s="39" t="s">
        <v>187</v>
      </c>
      <c r="B275" s="39">
        <v>9615</v>
      </c>
      <c r="C275" s="39" t="s">
        <v>254</v>
      </c>
    </row>
    <row r="276" spans="1:3" x14ac:dyDescent="0.25">
      <c r="A276" s="39" t="s">
        <v>187</v>
      </c>
      <c r="B276" s="39">
        <v>9616</v>
      </c>
      <c r="C276" s="39" t="s">
        <v>257</v>
      </c>
    </row>
    <row r="277" spans="1:3" x14ac:dyDescent="0.25">
      <c r="A277" s="39" t="s">
        <v>187</v>
      </c>
      <c r="B277" s="39">
        <v>9621</v>
      </c>
      <c r="C277" s="39" t="s">
        <v>476</v>
      </c>
    </row>
    <row r="278" spans="1:3" x14ac:dyDescent="0.25">
      <c r="A278" s="39" t="s">
        <v>187</v>
      </c>
      <c r="B278" s="39">
        <v>9622</v>
      </c>
      <c r="C278" s="39" t="s">
        <v>477</v>
      </c>
    </row>
    <row r="279" spans="1:3" x14ac:dyDescent="0.25">
      <c r="A279" s="39" t="s">
        <v>187</v>
      </c>
      <c r="B279" s="39">
        <v>9623</v>
      </c>
      <c r="C279" s="39" t="s">
        <v>478</v>
      </c>
    </row>
    <row r="280" spans="1:3" x14ac:dyDescent="0.25">
      <c r="A280" s="39" t="s">
        <v>187</v>
      </c>
      <c r="B280" s="39">
        <v>9631</v>
      </c>
      <c r="C280" s="39" t="s">
        <v>397</v>
      </c>
    </row>
    <row r="281" spans="1:3" x14ac:dyDescent="0.25">
      <c r="A281" s="39" t="s">
        <v>187</v>
      </c>
      <c r="B281" s="39">
        <v>9632</v>
      </c>
      <c r="C281" s="39" t="s">
        <v>400</v>
      </c>
    </row>
    <row r="282" spans="1:3" x14ac:dyDescent="0.25">
      <c r="A282" s="39" t="s">
        <v>187</v>
      </c>
      <c r="B282" s="39">
        <v>9633</v>
      </c>
      <c r="C282" s="39" t="s">
        <v>405</v>
      </c>
    </row>
    <row r="283" spans="1:3" x14ac:dyDescent="0.25">
      <c r="A283" s="39" t="s">
        <v>187</v>
      </c>
      <c r="B283" s="39">
        <v>9634</v>
      </c>
      <c r="C283" s="39" t="s">
        <v>408</v>
      </c>
    </row>
    <row r="284" spans="1:3" x14ac:dyDescent="0.25">
      <c r="A284" s="39" t="s">
        <v>187</v>
      </c>
      <c r="B284" s="39">
        <v>9635</v>
      </c>
      <c r="C284" s="39" t="s">
        <v>265</v>
      </c>
    </row>
    <row r="285" spans="1:3" x14ac:dyDescent="0.25">
      <c r="A285" s="39" t="s">
        <v>187</v>
      </c>
      <c r="B285" s="39">
        <v>9636</v>
      </c>
      <c r="C285" s="39" t="s">
        <v>411</v>
      </c>
    </row>
    <row r="286" spans="1:3" x14ac:dyDescent="0.25">
      <c r="A286" s="39" t="s">
        <v>187</v>
      </c>
      <c r="B286" s="39">
        <v>9638</v>
      </c>
      <c r="C286" s="39" t="s">
        <v>361</v>
      </c>
    </row>
    <row r="287" spans="1:3" x14ac:dyDescent="0.25">
      <c r="A287" s="39" t="s">
        <v>187</v>
      </c>
      <c r="B287" s="39">
        <v>9641</v>
      </c>
      <c r="C287" s="39" t="s">
        <v>414</v>
      </c>
    </row>
    <row r="288" spans="1:3" x14ac:dyDescent="0.25">
      <c r="A288" s="39" t="s">
        <v>187</v>
      </c>
      <c r="B288" s="39">
        <v>9642</v>
      </c>
      <c r="C288" s="39" t="s">
        <v>422</v>
      </c>
    </row>
    <row r="289" spans="1:3" x14ac:dyDescent="0.25">
      <c r="A289" s="39" t="s">
        <v>187</v>
      </c>
      <c r="B289" s="39">
        <v>9643</v>
      </c>
      <c r="C289" s="39" t="s">
        <v>429</v>
      </c>
    </row>
    <row r="290" spans="1:3" x14ac:dyDescent="0.25">
      <c r="A290" s="39" t="s">
        <v>187</v>
      </c>
      <c r="B290" s="39">
        <v>9644</v>
      </c>
      <c r="C290" s="39" t="s">
        <v>437</v>
      </c>
    </row>
    <row r="291" spans="1:3" x14ac:dyDescent="0.25">
      <c r="A291" s="39" t="s">
        <v>187</v>
      </c>
      <c r="B291" s="39">
        <v>9651</v>
      </c>
      <c r="C291" s="39" t="s">
        <v>327</v>
      </c>
    </row>
    <row r="292" spans="1:3" x14ac:dyDescent="0.25">
      <c r="A292" s="39" t="s">
        <v>187</v>
      </c>
      <c r="B292" s="39">
        <v>9652</v>
      </c>
      <c r="C292" s="39" t="s">
        <v>444</v>
      </c>
    </row>
    <row r="293" spans="1:3" x14ac:dyDescent="0.25">
      <c r="A293" s="39" t="s">
        <v>187</v>
      </c>
      <c r="B293" s="39">
        <v>9653</v>
      </c>
      <c r="C293" s="39" t="s">
        <v>446</v>
      </c>
    </row>
    <row r="294" spans="1:3" x14ac:dyDescent="0.25">
      <c r="A294" s="39" t="s">
        <v>187</v>
      </c>
      <c r="B294" s="39">
        <v>9661</v>
      </c>
      <c r="C294" s="39" t="s">
        <v>479</v>
      </c>
    </row>
    <row r="295" spans="1:3" x14ac:dyDescent="0.25">
      <c r="A295" s="39" t="s">
        <v>187</v>
      </c>
      <c r="B295" s="39">
        <v>9673</v>
      </c>
      <c r="C295" s="39" t="s">
        <v>480</v>
      </c>
    </row>
    <row r="296" spans="1:3" x14ac:dyDescent="0.25">
      <c r="A296" s="39" t="s">
        <v>187</v>
      </c>
      <c r="B296" s="39">
        <v>9681</v>
      </c>
      <c r="C296" s="39" t="s">
        <v>453</v>
      </c>
    </row>
    <row r="297" spans="1:3" x14ac:dyDescent="0.25">
      <c r="A297" s="39" t="s">
        <v>187</v>
      </c>
      <c r="B297" s="39">
        <v>9683</v>
      </c>
      <c r="C297" s="39" t="s">
        <v>290</v>
      </c>
    </row>
    <row r="298" spans="1:3" x14ac:dyDescent="0.25">
      <c r="A298" s="39" t="s">
        <v>187</v>
      </c>
      <c r="B298" s="39">
        <v>9711</v>
      </c>
      <c r="C298" s="39" t="s">
        <v>455</v>
      </c>
    </row>
    <row r="299" spans="1:3" x14ac:dyDescent="0.25">
      <c r="A299" s="39" t="s">
        <v>187</v>
      </c>
      <c r="B299" s="39">
        <v>9712</v>
      </c>
      <c r="C299" s="39" t="s">
        <v>456</v>
      </c>
    </row>
    <row r="300" spans="1:3" x14ac:dyDescent="0.25">
      <c r="A300" s="39" t="s">
        <v>187</v>
      </c>
      <c r="B300" s="39">
        <v>9721</v>
      </c>
      <c r="C300" s="39" t="s">
        <v>457</v>
      </c>
    </row>
    <row r="301" spans="1:3" x14ac:dyDescent="0.25">
      <c r="A301" s="39" t="s">
        <v>187</v>
      </c>
      <c r="B301" s="39">
        <v>9722</v>
      </c>
      <c r="C301" s="39" t="s">
        <v>458</v>
      </c>
    </row>
    <row r="302" spans="1:3" x14ac:dyDescent="0.25">
      <c r="A302" s="39" t="s">
        <v>187</v>
      </c>
      <c r="B302" s="39">
        <v>9723</v>
      </c>
      <c r="C302" s="39" t="s">
        <v>459</v>
      </c>
    </row>
    <row r="303" spans="1:3" x14ac:dyDescent="0.25">
      <c r="A303" s="39" t="s">
        <v>187</v>
      </c>
      <c r="B303" s="39">
        <v>9724</v>
      </c>
      <c r="C303" s="39" t="s">
        <v>460</v>
      </c>
    </row>
    <row r="304" spans="1:3" x14ac:dyDescent="0.25">
      <c r="A304" s="39" t="s">
        <v>187</v>
      </c>
      <c r="B304" s="39">
        <v>9725</v>
      </c>
      <c r="C304" s="39" t="s">
        <v>461</v>
      </c>
    </row>
    <row r="305" spans="1:3" x14ac:dyDescent="0.25">
      <c r="A305" s="39" t="s">
        <v>187</v>
      </c>
      <c r="B305" s="39">
        <v>9726</v>
      </c>
      <c r="C305" s="39" t="s">
        <v>462</v>
      </c>
    </row>
    <row r="306" spans="1:3" x14ac:dyDescent="0.25">
      <c r="A306" s="39" t="s">
        <v>187</v>
      </c>
      <c r="B306" s="39">
        <v>9731</v>
      </c>
      <c r="C306" s="39" t="s">
        <v>463</v>
      </c>
    </row>
    <row r="307" spans="1:3" x14ac:dyDescent="0.25">
      <c r="A307" s="39" t="s">
        <v>187</v>
      </c>
      <c r="B307" s="39">
        <v>9741</v>
      </c>
      <c r="C307" s="39" t="s">
        <v>464</v>
      </c>
    </row>
    <row r="308" spans="1:3" x14ac:dyDescent="0.25">
      <c r="A308" s="39" t="s">
        <v>187</v>
      </c>
      <c r="B308" s="39">
        <v>9811</v>
      </c>
      <c r="C308" s="39" t="s">
        <v>481</v>
      </c>
    </row>
    <row r="309" spans="1:3" x14ac:dyDescent="0.25">
      <c r="A309" s="39" t="s">
        <v>187</v>
      </c>
      <c r="B309" s="39">
        <v>9821</v>
      </c>
      <c r="C309" s="39" t="s">
        <v>482</v>
      </c>
    </row>
    <row r="310" spans="1:3" x14ac:dyDescent="0.25">
      <c r="A310" s="39" t="s">
        <v>187</v>
      </c>
      <c r="B310" s="39">
        <v>9911</v>
      </c>
      <c r="C310" s="39" t="s">
        <v>483</v>
      </c>
    </row>
    <row r="311" spans="1:3" x14ac:dyDescent="0.25">
      <c r="A311" s="39" t="s">
        <v>187</v>
      </c>
      <c r="B311" s="39">
        <v>9912</v>
      </c>
      <c r="C311" s="39" t="s">
        <v>484</v>
      </c>
    </row>
    <row r="312" spans="1:3" x14ac:dyDescent="0.25">
      <c r="A312" s="39" t="s">
        <v>187</v>
      </c>
      <c r="B312" s="39">
        <v>9913</v>
      </c>
      <c r="C312" s="39" t="s">
        <v>485</v>
      </c>
    </row>
    <row r="313" spans="1:3" x14ac:dyDescent="0.25">
      <c r="A313" s="39" t="s">
        <v>187</v>
      </c>
      <c r="B313" s="39">
        <v>9914</v>
      </c>
      <c r="C313" s="39" t="s">
        <v>486</v>
      </c>
    </row>
    <row r="314" spans="1:3" x14ac:dyDescent="0.25">
      <c r="A314" s="39" t="s">
        <v>187</v>
      </c>
      <c r="B314" s="39">
        <v>9919</v>
      </c>
      <c r="C314" s="39" t="s">
        <v>487</v>
      </c>
    </row>
    <row r="315" spans="1:3" x14ac:dyDescent="0.25">
      <c r="A315" s="39" t="s">
        <v>187</v>
      </c>
      <c r="B315" s="39">
        <v>9961</v>
      </c>
      <c r="C315" s="39" t="s">
        <v>483</v>
      </c>
    </row>
    <row r="316" spans="1:3" x14ac:dyDescent="0.25">
      <c r="A316" s="39" t="s">
        <v>187</v>
      </c>
      <c r="B316" s="39">
        <v>9962</v>
      </c>
      <c r="C316" s="39" t="s">
        <v>484</v>
      </c>
    </row>
    <row r="317" spans="1:3" x14ac:dyDescent="0.25">
      <c r="A317" s="39" t="s">
        <v>187</v>
      </c>
      <c r="B317" s="39">
        <v>9963</v>
      </c>
      <c r="C317" s="39" t="s">
        <v>485</v>
      </c>
    </row>
    <row r="318" spans="1:3" x14ac:dyDescent="0.25">
      <c r="A318" s="39" t="s">
        <v>187</v>
      </c>
      <c r="B318" s="39">
        <v>9964</v>
      </c>
      <c r="C318" s="39" t="s">
        <v>486</v>
      </c>
    </row>
    <row r="319" spans="1:3" x14ac:dyDescent="0.25">
      <c r="A319" s="39" t="s">
        <v>187</v>
      </c>
      <c r="B319" s="39">
        <v>9969</v>
      </c>
      <c r="C319" s="39" t="s">
        <v>487</v>
      </c>
    </row>
  </sheetData>
  <sheetProtection algorithmName="SHA-512" hashValue="K/M+zR0AAVbG5STTOxj3eKC79ErL0ZDEfBTt1wLdS7K3t5Xvf12HRZ5nWB1O49K8Aj38tInMuFKhLD2TFVkqXA==" saltValue="CxJyOEuerpaU71n/BnOI3A==" spinCount="100000"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50"/>
  <sheetViews>
    <sheetView workbookViewId="0">
      <selection activeCell="A2" sqref="A2:G2"/>
    </sheetView>
  </sheetViews>
  <sheetFormatPr defaultRowHeight="15" x14ac:dyDescent="0.25"/>
  <cols>
    <col min="1" max="1" width="4.42578125" customWidth="1"/>
    <col min="2" max="2" width="12" style="50"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x14ac:dyDescent="0.25">
      <c r="A1" s="2" t="s">
        <v>2</v>
      </c>
      <c r="B1" s="10" t="s">
        <v>1</v>
      </c>
      <c r="C1" s="3" t="s">
        <v>3</v>
      </c>
      <c r="D1" s="3" t="s">
        <v>4</v>
      </c>
      <c r="E1" s="3" t="s">
        <v>5</v>
      </c>
      <c r="F1" s="3" t="s">
        <v>6</v>
      </c>
      <c r="G1" s="3" t="s">
        <v>7</v>
      </c>
      <c r="H1" s="3" t="s">
        <v>4</v>
      </c>
      <c r="I1" s="5" t="s">
        <v>38</v>
      </c>
      <c r="J1" s="5" t="s">
        <v>173</v>
      </c>
    </row>
    <row r="2" spans="1:10" x14ac:dyDescent="0.25">
      <c r="A2" s="11">
        <v>55</v>
      </c>
      <c r="B2" s="15">
        <v>35237547014</v>
      </c>
      <c r="C2" s="12">
        <v>49075</v>
      </c>
      <c r="D2" s="13" t="s">
        <v>39</v>
      </c>
      <c r="E2" s="13" t="s">
        <v>40</v>
      </c>
      <c r="F2" s="13" t="s">
        <v>8</v>
      </c>
      <c r="G2" s="16" t="s">
        <v>41</v>
      </c>
      <c r="H2" s="13" t="s">
        <v>39</v>
      </c>
      <c r="I2" s="17" t="s">
        <v>42</v>
      </c>
      <c r="J2" s="17" t="s">
        <v>174</v>
      </c>
    </row>
    <row r="3" spans="1:10" x14ac:dyDescent="0.25">
      <c r="A3" s="11">
        <v>56</v>
      </c>
      <c r="B3" s="15">
        <v>80099091562</v>
      </c>
      <c r="C3" s="12">
        <v>789</v>
      </c>
      <c r="D3" s="13" t="s">
        <v>43</v>
      </c>
      <c r="E3" s="13" t="s">
        <v>44</v>
      </c>
      <c r="F3" s="13" t="s">
        <v>15</v>
      </c>
      <c r="G3" s="14">
        <v>3316734</v>
      </c>
      <c r="H3" s="13" t="s">
        <v>43</v>
      </c>
      <c r="I3" s="17" t="s">
        <v>45</v>
      </c>
      <c r="J3" s="17" t="s">
        <v>155</v>
      </c>
    </row>
    <row r="4" spans="1:10" x14ac:dyDescent="0.25">
      <c r="A4" s="11">
        <v>57</v>
      </c>
      <c r="B4" s="15">
        <v>1076882554</v>
      </c>
      <c r="C4" s="12">
        <v>797</v>
      </c>
      <c r="D4" s="13" t="s">
        <v>46</v>
      </c>
      <c r="E4" s="13" t="s">
        <v>47</v>
      </c>
      <c r="F4" s="13" t="s">
        <v>31</v>
      </c>
      <c r="G4" s="14">
        <v>3303870</v>
      </c>
      <c r="H4" s="13" t="s">
        <v>46</v>
      </c>
      <c r="I4" s="17" t="s">
        <v>45</v>
      </c>
      <c r="J4" s="17" t="s">
        <v>155</v>
      </c>
    </row>
    <row r="5" spans="1:10" x14ac:dyDescent="0.25">
      <c r="A5" s="11">
        <v>58</v>
      </c>
      <c r="B5" s="15">
        <v>34694889661</v>
      </c>
      <c r="C5" s="12">
        <v>23577</v>
      </c>
      <c r="D5" s="13" t="s">
        <v>48</v>
      </c>
      <c r="E5" s="13" t="s">
        <v>49</v>
      </c>
      <c r="F5" s="13" t="s">
        <v>20</v>
      </c>
      <c r="G5" s="14">
        <v>1475444</v>
      </c>
      <c r="H5" s="13" t="s">
        <v>48</v>
      </c>
      <c r="I5" s="17" t="s">
        <v>45</v>
      </c>
      <c r="J5" s="17" t="s">
        <v>155</v>
      </c>
    </row>
    <row r="6" spans="1:10" x14ac:dyDescent="0.25">
      <c r="A6" s="11">
        <v>59</v>
      </c>
      <c r="B6" s="15">
        <v>99575902022</v>
      </c>
      <c r="C6" s="12">
        <v>801</v>
      </c>
      <c r="D6" s="13" t="s">
        <v>50</v>
      </c>
      <c r="E6" s="13" t="s">
        <v>51</v>
      </c>
      <c r="F6" s="13" t="s">
        <v>11</v>
      </c>
      <c r="G6" s="14">
        <v>3123367</v>
      </c>
      <c r="H6" s="13" t="s">
        <v>50</v>
      </c>
      <c r="I6" s="17" t="s">
        <v>45</v>
      </c>
      <c r="J6" s="17" t="s">
        <v>155</v>
      </c>
    </row>
    <row r="7" spans="1:10" x14ac:dyDescent="0.25">
      <c r="A7" s="11">
        <v>60</v>
      </c>
      <c r="B7" s="15">
        <v>61338774671</v>
      </c>
      <c r="C7" s="12">
        <v>810</v>
      </c>
      <c r="D7" s="13" t="s">
        <v>52</v>
      </c>
      <c r="E7" s="13" t="s">
        <v>53</v>
      </c>
      <c r="F7" s="13" t="s">
        <v>24</v>
      </c>
      <c r="G7" s="14">
        <v>3014223</v>
      </c>
      <c r="H7" s="13" t="s">
        <v>52</v>
      </c>
      <c r="I7" s="17" t="s">
        <v>45</v>
      </c>
      <c r="J7" s="17" t="s">
        <v>155</v>
      </c>
    </row>
    <row r="8" spans="1:10" x14ac:dyDescent="0.25">
      <c r="A8" s="11">
        <v>61</v>
      </c>
      <c r="B8" s="15">
        <v>55059300119</v>
      </c>
      <c r="C8" s="12">
        <v>828</v>
      </c>
      <c r="D8" s="13" t="s">
        <v>54</v>
      </c>
      <c r="E8" s="13" t="s">
        <v>16</v>
      </c>
      <c r="F8" s="13" t="s">
        <v>29</v>
      </c>
      <c r="G8" s="14">
        <v>3089240</v>
      </c>
      <c r="H8" s="13" t="s">
        <v>54</v>
      </c>
      <c r="I8" s="17" t="s">
        <v>45</v>
      </c>
      <c r="J8" s="17" t="s">
        <v>155</v>
      </c>
    </row>
    <row r="9" spans="1:10" x14ac:dyDescent="0.25">
      <c r="A9" s="11">
        <v>62</v>
      </c>
      <c r="B9" s="15">
        <v>16391096016</v>
      </c>
      <c r="C9" s="12">
        <v>836</v>
      </c>
      <c r="D9" s="13" t="s">
        <v>55</v>
      </c>
      <c r="E9" s="13" t="s">
        <v>56</v>
      </c>
      <c r="F9" s="13" t="s">
        <v>17</v>
      </c>
      <c r="G9" s="14">
        <v>3321088</v>
      </c>
      <c r="H9" s="13" t="s">
        <v>55</v>
      </c>
      <c r="I9" s="17" t="s">
        <v>45</v>
      </c>
      <c r="J9" s="17" t="s">
        <v>155</v>
      </c>
    </row>
    <row r="10" spans="1:10" x14ac:dyDescent="0.25">
      <c r="A10" s="11">
        <v>63</v>
      </c>
      <c r="B10" s="15">
        <v>35994268014</v>
      </c>
      <c r="C10" s="12">
        <v>844</v>
      </c>
      <c r="D10" s="13" t="s">
        <v>57</v>
      </c>
      <c r="E10" s="13" t="s">
        <v>58</v>
      </c>
      <c r="F10" s="13" t="s">
        <v>10</v>
      </c>
      <c r="G10" s="14">
        <v>3313824</v>
      </c>
      <c r="H10" s="13" t="s">
        <v>57</v>
      </c>
      <c r="I10" s="17" t="s">
        <v>45</v>
      </c>
      <c r="J10" s="17" t="s">
        <v>155</v>
      </c>
    </row>
    <row r="11" spans="1:10" x14ac:dyDescent="0.25">
      <c r="A11" s="11">
        <v>64</v>
      </c>
      <c r="B11" s="15">
        <v>11265594372</v>
      </c>
      <c r="C11" s="12">
        <v>852</v>
      </c>
      <c r="D11" s="13" t="s">
        <v>59</v>
      </c>
      <c r="E11" s="13" t="s">
        <v>14</v>
      </c>
      <c r="F11" s="13" t="s">
        <v>22</v>
      </c>
      <c r="G11" s="14">
        <v>3071162</v>
      </c>
      <c r="H11" s="13" t="s">
        <v>59</v>
      </c>
      <c r="I11" s="17" t="s">
        <v>45</v>
      </c>
      <c r="J11" s="17" t="s">
        <v>155</v>
      </c>
    </row>
    <row r="12" spans="1:10" x14ac:dyDescent="0.25">
      <c r="A12" s="11">
        <v>65</v>
      </c>
      <c r="B12" s="15">
        <v>61469620638</v>
      </c>
      <c r="C12" s="12">
        <v>869</v>
      </c>
      <c r="D12" s="13" t="s">
        <v>60</v>
      </c>
      <c r="E12" s="13" t="s">
        <v>61</v>
      </c>
      <c r="F12" s="13" t="s">
        <v>28</v>
      </c>
      <c r="G12" s="14">
        <v>3118452</v>
      </c>
      <c r="H12" s="13" t="s">
        <v>60</v>
      </c>
      <c r="I12" s="17" t="s">
        <v>45</v>
      </c>
      <c r="J12" s="17" t="s">
        <v>155</v>
      </c>
    </row>
    <row r="13" spans="1:10" x14ac:dyDescent="0.25">
      <c r="A13" s="11">
        <v>66</v>
      </c>
      <c r="B13" s="15">
        <v>97880836355</v>
      </c>
      <c r="C13" s="12">
        <v>43915</v>
      </c>
      <c r="D13" s="13" t="s">
        <v>62</v>
      </c>
      <c r="E13" s="13" t="s">
        <v>63</v>
      </c>
      <c r="F13" s="13" t="s">
        <v>26</v>
      </c>
      <c r="G13" s="14">
        <v>2435411</v>
      </c>
      <c r="H13" s="13" t="s">
        <v>62</v>
      </c>
      <c r="I13" s="17" t="s">
        <v>45</v>
      </c>
      <c r="J13" s="17" t="s">
        <v>155</v>
      </c>
    </row>
    <row r="14" spans="1:10" x14ac:dyDescent="0.25">
      <c r="A14" s="11">
        <v>67</v>
      </c>
      <c r="B14" s="15">
        <v>72801109643</v>
      </c>
      <c r="C14" s="12">
        <v>877</v>
      </c>
      <c r="D14" s="13" t="s">
        <v>64</v>
      </c>
      <c r="E14" s="13" t="s">
        <v>65</v>
      </c>
      <c r="F14" s="13" t="s">
        <v>12</v>
      </c>
      <c r="G14" s="14">
        <v>3006166</v>
      </c>
      <c r="H14" s="13" t="s">
        <v>64</v>
      </c>
      <c r="I14" s="17" t="s">
        <v>45</v>
      </c>
      <c r="J14" s="17" t="s">
        <v>155</v>
      </c>
    </row>
    <row r="15" spans="1:10" x14ac:dyDescent="0.25">
      <c r="A15" s="11">
        <v>68</v>
      </c>
      <c r="B15" s="15">
        <v>37777848565</v>
      </c>
      <c r="C15" s="12">
        <v>44493</v>
      </c>
      <c r="D15" s="13" t="s">
        <v>66</v>
      </c>
      <c r="E15" s="13" t="s">
        <v>25</v>
      </c>
      <c r="F15" s="13" t="s">
        <v>21</v>
      </c>
      <c r="G15" s="14">
        <v>2494841</v>
      </c>
      <c r="H15" s="13" t="s">
        <v>66</v>
      </c>
      <c r="I15" s="17" t="s">
        <v>45</v>
      </c>
      <c r="J15" s="17" t="s">
        <v>155</v>
      </c>
    </row>
    <row r="16" spans="1:10" x14ac:dyDescent="0.25">
      <c r="A16" s="11">
        <v>69</v>
      </c>
      <c r="B16" s="15">
        <v>5275803945</v>
      </c>
      <c r="C16" s="12">
        <v>43636</v>
      </c>
      <c r="D16" s="13" t="s">
        <v>67</v>
      </c>
      <c r="E16" s="13" t="s">
        <v>68</v>
      </c>
      <c r="F16" s="13" t="s">
        <v>27</v>
      </c>
      <c r="G16" s="14">
        <v>2334712</v>
      </c>
      <c r="H16" s="13" t="s">
        <v>67</v>
      </c>
      <c r="I16" s="17" t="s">
        <v>45</v>
      </c>
      <c r="J16" s="17" t="s">
        <v>155</v>
      </c>
    </row>
    <row r="17" spans="1:10" x14ac:dyDescent="0.25">
      <c r="A17" s="11">
        <v>70</v>
      </c>
      <c r="B17" s="15">
        <v>46156591639</v>
      </c>
      <c r="C17" s="12">
        <v>885</v>
      </c>
      <c r="D17" s="13" t="s">
        <v>69</v>
      </c>
      <c r="E17" s="13" t="s">
        <v>70</v>
      </c>
      <c r="F17" s="13" t="s">
        <v>23</v>
      </c>
      <c r="G17" s="14">
        <v>3142019</v>
      </c>
      <c r="H17" s="13" t="s">
        <v>69</v>
      </c>
      <c r="I17" s="17" t="s">
        <v>45</v>
      </c>
      <c r="J17" s="17" t="s">
        <v>155</v>
      </c>
    </row>
    <row r="18" spans="1:10" x14ac:dyDescent="0.25">
      <c r="A18" s="11">
        <v>71</v>
      </c>
      <c r="B18" s="15">
        <v>37363837470</v>
      </c>
      <c r="C18" s="12">
        <v>893</v>
      </c>
      <c r="D18" s="13" t="s">
        <v>71</v>
      </c>
      <c r="E18" s="13" t="s">
        <v>72</v>
      </c>
      <c r="F18" s="13" t="s">
        <v>8</v>
      </c>
      <c r="G18" s="14">
        <v>3224953</v>
      </c>
      <c r="H18" s="13" t="s">
        <v>71</v>
      </c>
      <c r="I18" s="17" t="s">
        <v>45</v>
      </c>
      <c r="J18" s="17" t="s">
        <v>155</v>
      </c>
    </row>
    <row r="19" spans="1:10" x14ac:dyDescent="0.25">
      <c r="A19" s="11">
        <v>72</v>
      </c>
      <c r="B19" s="15">
        <v>46144176176</v>
      </c>
      <c r="C19" s="12">
        <v>764</v>
      </c>
      <c r="D19" s="13" t="s">
        <v>73</v>
      </c>
      <c r="E19" s="13" t="s">
        <v>74</v>
      </c>
      <c r="F19" s="13" t="s">
        <v>8</v>
      </c>
      <c r="G19" s="14">
        <v>3205380</v>
      </c>
      <c r="H19" s="13" t="s">
        <v>73</v>
      </c>
      <c r="I19" s="17" t="s">
        <v>45</v>
      </c>
      <c r="J19" s="17" t="s">
        <v>155</v>
      </c>
    </row>
    <row r="20" spans="1:10" x14ac:dyDescent="0.25">
      <c r="A20" s="11">
        <v>73</v>
      </c>
      <c r="B20" s="15">
        <v>13768042762</v>
      </c>
      <c r="C20" s="12">
        <v>43644</v>
      </c>
      <c r="D20" s="13" t="s">
        <v>75</v>
      </c>
      <c r="E20" s="13" t="s">
        <v>76</v>
      </c>
      <c r="F20" s="13" t="s">
        <v>77</v>
      </c>
      <c r="G20" s="14">
        <v>2326086</v>
      </c>
      <c r="H20" s="13" t="s">
        <v>75</v>
      </c>
      <c r="I20" s="17" t="s">
        <v>45</v>
      </c>
      <c r="J20" s="17" t="s">
        <v>155</v>
      </c>
    </row>
    <row r="21" spans="1:10" ht="24" x14ac:dyDescent="0.25">
      <c r="A21" s="11">
        <v>74</v>
      </c>
      <c r="B21" s="15">
        <v>57527861125</v>
      </c>
      <c r="C21" s="12">
        <v>40623</v>
      </c>
      <c r="D21" s="13" t="s">
        <v>78</v>
      </c>
      <c r="E21" s="13" t="s">
        <v>79</v>
      </c>
      <c r="F21" s="13" t="s">
        <v>8</v>
      </c>
      <c r="G21" s="14">
        <v>1909592</v>
      </c>
      <c r="H21" s="13" t="s">
        <v>78</v>
      </c>
      <c r="I21" s="17" t="s">
        <v>45</v>
      </c>
      <c r="J21" s="17" t="s">
        <v>155</v>
      </c>
    </row>
    <row r="22" spans="1:10" x14ac:dyDescent="0.25">
      <c r="A22" s="11">
        <v>75</v>
      </c>
      <c r="B22" s="15">
        <v>76185043859</v>
      </c>
      <c r="C22" s="12">
        <v>924</v>
      </c>
      <c r="D22" s="13" t="s">
        <v>80</v>
      </c>
      <c r="E22" s="13" t="s">
        <v>81</v>
      </c>
      <c r="F22" s="13" t="s">
        <v>30</v>
      </c>
      <c r="G22" s="14">
        <v>3203727</v>
      </c>
      <c r="H22" s="13" t="s">
        <v>80</v>
      </c>
      <c r="I22" s="17" t="s">
        <v>82</v>
      </c>
      <c r="J22" s="17" t="s">
        <v>175</v>
      </c>
    </row>
    <row r="23" spans="1:10" x14ac:dyDescent="0.25">
      <c r="A23" s="11">
        <v>76</v>
      </c>
      <c r="B23" s="15">
        <v>85570198172</v>
      </c>
      <c r="C23" s="12">
        <v>40631</v>
      </c>
      <c r="D23" s="13" t="s">
        <v>83</v>
      </c>
      <c r="E23" s="13" t="s">
        <v>84</v>
      </c>
      <c r="F23" s="13" t="s">
        <v>85</v>
      </c>
      <c r="G23" s="14">
        <v>2071061</v>
      </c>
      <c r="H23" s="13" t="s">
        <v>83</v>
      </c>
      <c r="I23" s="17" t="s">
        <v>82</v>
      </c>
      <c r="J23" s="17" t="s">
        <v>175</v>
      </c>
    </row>
    <row r="24" spans="1:10" x14ac:dyDescent="0.25">
      <c r="A24" s="11">
        <v>77</v>
      </c>
      <c r="B24" s="15">
        <v>36551793962</v>
      </c>
      <c r="C24" s="12">
        <v>50090</v>
      </c>
      <c r="D24" s="13" t="s">
        <v>86</v>
      </c>
      <c r="E24" s="13" t="s">
        <v>87</v>
      </c>
      <c r="F24" s="13" t="s">
        <v>24</v>
      </c>
      <c r="G24" s="14">
        <v>4857283</v>
      </c>
      <c r="H24" s="13" t="s">
        <v>86</v>
      </c>
      <c r="I24" s="17" t="s">
        <v>82</v>
      </c>
      <c r="J24" s="17" t="s">
        <v>175</v>
      </c>
    </row>
    <row r="25" spans="1:10" x14ac:dyDescent="0.25">
      <c r="A25" s="11">
        <v>78</v>
      </c>
      <c r="B25" s="15">
        <v>57340203536</v>
      </c>
      <c r="C25" s="12">
        <v>908</v>
      </c>
      <c r="D25" s="13" t="s">
        <v>88</v>
      </c>
      <c r="E25" s="13" t="s">
        <v>89</v>
      </c>
      <c r="F25" s="13" t="s">
        <v>28</v>
      </c>
      <c r="G25" s="14">
        <v>3118380</v>
      </c>
      <c r="H25" s="13" t="s">
        <v>88</v>
      </c>
      <c r="I25" s="17" t="s">
        <v>82</v>
      </c>
      <c r="J25" s="17" t="s">
        <v>175</v>
      </c>
    </row>
    <row r="26" spans="1:10" x14ac:dyDescent="0.25">
      <c r="A26" s="11">
        <v>79</v>
      </c>
      <c r="B26" s="15">
        <v>88252913683</v>
      </c>
      <c r="C26" s="12">
        <v>916</v>
      </c>
      <c r="D26" s="13" t="s">
        <v>90</v>
      </c>
      <c r="E26" s="13" t="s">
        <v>91</v>
      </c>
      <c r="F26" s="13" t="s">
        <v>92</v>
      </c>
      <c r="G26" s="14">
        <v>3132170</v>
      </c>
      <c r="H26" s="13" t="s">
        <v>90</v>
      </c>
      <c r="I26" s="17" t="s">
        <v>82</v>
      </c>
      <c r="J26" s="17" t="s">
        <v>175</v>
      </c>
    </row>
    <row r="27" spans="1:10" x14ac:dyDescent="0.25">
      <c r="A27" s="11">
        <v>80</v>
      </c>
      <c r="B27" s="15">
        <v>49483564012</v>
      </c>
      <c r="C27" s="12">
        <v>949</v>
      </c>
      <c r="D27" s="13" t="s">
        <v>93</v>
      </c>
      <c r="E27" s="13" t="s">
        <v>94</v>
      </c>
      <c r="F27" s="13" t="s">
        <v>28</v>
      </c>
      <c r="G27" s="14">
        <v>3751783</v>
      </c>
      <c r="H27" s="13" t="s">
        <v>93</v>
      </c>
      <c r="I27" s="17" t="s">
        <v>82</v>
      </c>
      <c r="J27" s="17" t="s">
        <v>175</v>
      </c>
    </row>
    <row r="28" spans="1:10" x14ac:dyDescent="0.25">
      <c r="A28" s="11">
        <v>81</v>
      </c>
      <c r="B28" s="15">
        <v>57897955082</v>
      </c>
      <c r="C28" s="12">
        <v>6146</v>
      </c>
      <c r="D28" s="13" t="s">
        <v>95</v>
      </c>
      <c r="E28" s="13" t="s">
        <v>96</v>
      </c>
      <c r="F28" s="13" t="s">
        <v>8</v>
      </c>
      <c r="G28" s="14">
        <v>738751</v>
      </c>
      <c r="H28" s="13" t="s">
        <v>95</v>
      </c>
      <c r="I28" s="17" t="s">
        <v>82</v>
      </c>
      <c r="J28" s="17" t="s">
        <v>175</v>
      </c>
    </row>
    <row r="29" spans="1:10" x14ac:dyDescent="0.25">
      <c r="A29" s="11">
        <v>82</v>
      </c>
      <c r="B29" s="15">
        <v>10624495854</v>
      </c>
      <c r="C29" s="12">
        <v>965</v>
      </c>
      <c r="D29" s="13" t="s">
        <v>97</v>
      </c>
      <c r="E29" s="13" t="s">
        <v>98</v>
      </c>
      <c r="F29" s="13" t="s">
        <v>8</v>
      </c>
      <c r="G29" s="14">
        <v>3212084</v>
      </c>
      <c r="H29" s="13" t="s">
        <v>97</v>
      </c>
      <c r="I29" s="17" t="s">
        <v>82</v>
      </c>
      <c r="J29" s="17" t="s">
        <v>175</v>
      </c>
    </row>
    <row r="30" spans="1:10" x14ac:dyDescent="0.25">
      <c r="A30" s="11">
        <v>83</v>
      </c>
      <c r="B30" s="15">
        <v>61689362030</v>
      </c>
      <c r="C30" s="12">
        <v>40682</v>
      </c>
      <c r="D30" s="13" t="s">
        <v>99</v>
      </c>
      <c r="E30" s="18" t="s">
        <v>100</v>
      </c>
      <c r="F30" s="13" t="s">
        <v>8</v>
      </c>
      <c r="G30" s="19">
        <v>1783815</v>
      </c>
      <c r="H30" s="13" t="s">
        <v>99</v>
      </c>
      <c r="I30" s="17" t="s">
        <v>82</v>
      </c>
      <c r="J30" s="17" t="s">
        <v>175</v>
      </c>
    </row>
    <row r="31" spans="1:10" x14ac:dyDescent="0.25">
      <c r="A31" s="11">
        <v>84</v>
      </c>
      <c r="B31" s="15">
        <v>78141312758</v>
      </c>
      <c r="C31" s="12">
        <v>22347</v>
      </c>
      <c r="D31" s="13" t="s">
        <v>101</v>
      </c>
      <c r="E31" s="13" t="s">
        <v>102</v>
      </c>
      <c r="F31" s="13" t="s">
        <v>8</v>
      </c>
      <c r="G31" s="14">
        <v>1425684</v>
      </c>
      <c r="H31" s="13" t="s">
        <v>101</v>
      </c>
      <c r="I31" s="17" t="s">
        <v>82</v>
      </c>
      <c r="J31" s="17" t="s">
        <v>175</v>
      </c>
    </row>
    <row r="32" spans="1:10" x14ac:dyDescent="0.25">
      <c r="A32" s="11">
        <v>85</v>
      </c>
      <c r="B32" s="15">
        <v>94391499491</v>
      </c>
      <c r="C32" s="12">
        <v>973</v>
      </c>
      <c r="D32" s="13" t="s">
        <v>103</v>
      </c>
      <c r="E32" s="13" t="s">
        <v>104</v>
      </c>
      <c r="F32" s="13" t="s">
        <v>8</v>
      </c>
      <c r="G32" s="14">
        <v>3205240</v>
      </c>
      <c r="H32" s="13" t="s">
        <v>103</v>
      </c>
      <c r="I32" s="17" t="s">
        <v>82</v>
      </c>
      <c r="J32" s="17" t="s">
        <v>175</v>
      </c>
    </row>
    <row r="33" spans="1:10" x14ac:dyDescent="0.25">
      <c r="A33" s="11">
        <v>86</v>
      </c>
      <c r="B33" s="15">
        <v>74294482659</v>
      </c>
      <c r="C33" s="12">
        <v>42112</v>
      </c>
      <c r="D33" s="13" t="s">
        <v>105</v>
      </c>
      <c r="E33" s="13" t="s">
        <v>106</v>
      </c>
      <c r="F33" s="13" t="s">
        <v>23</v>
      </c>
      <c r="G33" s="14">
        <v>2106698</v>
      </c>
      <c r="H33" s="13" t="s">
        <v>105</v>
      </c>
      <c r="I33" s="17" t="s">
        <v>82</v>
      </c>
      <c r="J33" s="17" t="s">
        <v>175</v>
      </c>
    </row>
    <row r="34" spans="1:10" x14ac:dyDescent="0.25">
      <c r="A34" s="11">
        <v>87</v>
      </c>
      <c r="B34" s="15">
        <v>88269740410</v>
      </c>
      <c r="C34" s="12">
        <v>990</v>
      </c>
      <c r="D34" s="13" t="s">
        <v>107</v>
      </c>
      <c r="E34" s="13" t="s">
        <v>108</v>
      </c>
      <c r="F34" s="13" t="s">
        <v>28</v>
      </c>
      <c r="G34" s="14">
        <v>3119904</v>
      </c>
      <c r="H34" s="13" t="s">
        <v>107</v>
      </c>
      <c r="I34" s="17" t="s">
        <v>82</v>
      </c>
      <c r="J34" s="17" t="s">
        <v>175</v>
      </c>
    </row>
    <row r="35" spans="1:10" x14ac:dyDescent="0.25">
      <c r="A35" s="11">
        <v>88</v>
      </c>
      <c r="B35" s="15">
        <v>45589739612</v>
      </c>
      <c r="C35" s="12">
        <v>1003</v>
      </c>
      <c r="D35" s="13" t="s">
        <v>109</v>
      </c>
      <c r="E35" s="13" t="s">
        <v>110</v>
      </c>
      <c r="F35" s="13" t="s">
        <v>24</v>
      </c>
      <c r="G35" s="14">
        <v>3014207</v>
      </c>
      <c r="H35" s="13" t="s">
        <v>109</v>
      </c>
      <c r="I35" s="17" t="s">
        <v>82</v>
      </c>
      <c r="J35" s="17" t="s">
        <v>175</v>
      </c>
    </row>
    <row r="36" spans="1:10" x14ac:dyDescent="0.25">
      <c r="A36" s="11">
        <v>89</v>
      </c>
      <c r="B36" s="15">
        <v>11298572202</v>
      </c>
      <c r="C36" s="12">
        <v>1011</v>
      </c>
      <c r="D36" s="13" t="s">
        <v>111</v>
      </c>
      <c r="E36" s="13" t="s">
        <v>112</v>
      </c>
      <c r="F36" s="13" t="s">
        <v>9</v>
      </c>
      <c r="G36" s="14">
        <v>207349</v>
      </c>
      <c r="H36" s="13" t="s">
        <v>111</v>
      </c>
      <c r="I36" s="17" t="s">
        <v>82</v>
      </c>
      <c r="J36" s="17" t="s">
        <v>175</v>
      </c>
    </row>
    <row r="37" spans="1:10" x14ac:dyDescent="0.25">
      <c r="A37" s="11">
        <v>90</v>
      </c>
      <c r="B37" s="15">
        <v>5703458858</v>
      </c>
      <c r="C37" s="12">
        <v>47908</v>
      </c>
      <c r="D37" s="13" t="s">
        <v>113</v>
      </c>
      <c r="E37" s="13" t="s">
        <v>114</v>
      </c>
      <c r="F37" s="13" t="s">
        <v>27</v>
      </c>
      <c r="G37" s="14">
        <v>4016408</v>
      </c>
      <c r="H37" s="13" t="s">
        <v>113</v>
      </c>
      <c r="I37" s="17" t="s">
        <v>82</v>
      </c>
      <c r="J37" s="17" t="s">
        <v>175</v>
      </c>
    </row>
    <row r="38" spans="1:10" x14ac:dyDescent="0.25">
      <c r="A38" s="11">
        <v>91</v>
      </c>
      <c r="B38" s="15">
        <v>28048960411</v>
      </c>
      <c r="C38" s="12">
        <v>1020</v>
      </c>
      <c r="D38" s="13" t="s">
        <v>115</v>
      </c>
      <c r="E38" s="13" t="s">
        <v>116</v>
      </c>
      <c r="F38" s="13" t="s">
        <v>8</v>
      </c>
      <c r="G38" s="14">
        <v>3205258</v>
      </c>
      <c r="H38" s="13" t="s">
        <v>115</v>
      </c>
      <c r="I38" s="17" t="s">
        <v>82</v>
      </c>
      <c r="J38" s="17" t="s">
        <v>175</v>
      </c>
    </row>
    <row r="39" spans="1:10" x14ac:dyDescent="0.25">
      <c r="A39" s="11">
        <v>92</v>
      </c>
      <c r="B39" s="15">
        <v>4200585015</v>
      </c>
      <c r="C39" s="12">
        <v>1038</v>
      </c>
      <c r="D39" s="13" t="s">
        <v>117</v>
      </c>
      <c r="E39" s="13" t="s">
        <v>118</v>
      </c>
      <c r="F39" s="13" t="s">
        <v>8</v>
      </c>
      <c r="G39" s="14">
        <v>3270564</v>
      </c>
      <c r="H39" s="13" t="s">
        <v>117</v>
      </c>
      <c r="I39" s="17" t="s">
        <v>82</v>
      </c>
      <c r="J39" s="17" t="s">
        <v>175</v>
      </c>
    </row>
    <row r="40" spans="1:10" x14ac:dyDescent="0.25">
      <c r="A40" s="11">
        <v>93</v>
      </c>
      <c r="B40" s="15">
        <v>47076735780</v>
      </c>
      <c r="C40" s="12">
        <v>43907</v>
      </c>
      <c r="D40" s="13" t="s">
        <v>119</v>
      </c>
      <c r="E40" s="13" t="s">
        <v>120</v>
      </c>
      <c r="F40" s="13" t="s">
        <v>18</v>
      </c>
      <c r="G40" s="14">
        <v>2298651</v>
      </c>
      <c r="H40" s="13" t="s">
        <v>119</v>
      </c>
      <c r="I40" s="17" t="s">
        <v>82</v>
      </c>
      <c r="J40" s="17" t="s">
        <v>175</v>
      </c>
    </row>
    <row r="41" spans="1:10" x14ac:dyDescent="0.25">
      <c r="A41" s="11">
        <v>94</v>
      </c>
      <c r="B41" s="15">
        <v>75800149192</v>
      </c>
      <c r="C41" s="12">
        <v>49384</v>
      </c>
      <c r="D41" s="13" t="s">
        <v>121</v>
      </c>
      <c r="E41" s="13" t="s">
        <v>122</v>
      </c>
      <c r="F41" s="13" t="s">
        <v>19</v>
      </c>
      <c r="G41" s="14">
        <v>4449274</v>
      </c>
      <c r="H41" s="13" t="s">
        <v>121</v>
      </c>
      <c r="I41" s="17" t="s">
        <v>82</v>
      </c>
      <c r="J41" s="17" t="s">
        <v>175</v>
      </c>
    </row>
    <row r="42" spans="1:10" x14ac:dyDescent="0.25">
      <c r="A42" s="11">
        <v>95</v>
      </c>
      <c r="B42" s="15">
        <v>78027759648</v>
      </c>
      <c r="C42" s="20">
        <v>22242</v>
      </c>
      <c r="D42" s="4" t="s">
        <v>123</v>
      </c>
      <c r="E42" s="4" t="s">
        <v>124</v>
      </c>
      <c r="F42" s="4" t="s">
        <v>8</v>
      </c>
      <c r="G42" s="19">
        <v>1426672</v>
      </c>
      <c r="H42" s="4" t="s">
        <v>123</v>
      </c>
      <c r="I42" s="17" t="s">
        <v>82</v>
      </c>
      <c r="J42" s="17" t="s">
        <v>175</v>
      </c>
    </row>
    <row r="43" spans="1:10" x14ac:dyDescent="0.25">
      <c r="A43" s="11">
        <v>96</v>
      </c>
      <c r="B43" s="15">
        <v>24929691978</v>
      </c>
      <c r="C43" s="12">
        <v>932</v>
      </c>
      <c r="D43" s="13" t="s">
        <v>125</v>
      </c>
      <c r="E43" s="13" t="s">
        <v>126</v>
      </c>
      <c r="F43" s="13" t="s">
        <v>13</v>
      </c>
      <c r="G43" s="14">
        <v>3125483</v>
      </c>
      <c r="H43" s="13" t="s">
        <v>125</v>
      </c>
      <c r="I43" s="17" t="s">
        <v>82</v>
      </c>
      <c r="J43" s="17" t="s">
        <v>175</v>
      </c>
    </row>
    <row r="44" spans="1:10" x14ac:dyDescent="0.25">
      <c r="A44" s="11">
        <v>97</v>
      </c>
      <c r="B44" s="15">
        <v>37280079200</v>
      </c>
      <c r="C44" s="12">
        <v>23593</v>
      </c>
      <c r="D44" s="13" t="s">
        <v>127</v>
      </c>
      <c r="E44" s="13" t="s">
        <v>128</v>
      </c>
      <c r="F44" s="13" t="s">
        <v>129</v>
      </c>
      <c r="G44" s="14">
        <v>3201678</v>
      </c>
      <c r="H44" s="13" t="s">
        <v>127</v>
      </c>
      <c r="I44" s="17" t="s">
        <v>82</v>
      </c>
      <c r="J44" s="17" t="s">
        <v>175</v>
      </c>
    </row>
    <row r="45" spans="1:10" x14ac:dyDescent="0.25">
      <c r="A45" s="11">
        <v>98</v>
      </c>
      <c r="B45" s="15">
        <v>28251263363</v>
      </c>
      <c r="C45" s="12">
        <v>1046</v>
      </c>
      <c r="D45" s="13" t="s">
        <v>130</v>
      </c>
      <c r="E45" s="13" t="s">
        <v>131</v>
      </c>
      <c r="F45" s="13" t="s">
        <v>8</v>
      </c>
      <c r="G45" s="14">
        <v>3213862</v>
      </c>
      <c r="H45" s="13" t="s">
        <v>130</v>
      </c>
      <c r="I45" s="17" t="s">
        <v>42</v>
      </c>
      <c r="J45" s="17" t="s">
        <v>176</v>
      </c>
    </row>
    <row r="46" spans="1:10" x14ac:dyDescent="0.25">
      <c r="A46" s="11">
        <v>99</v>
      </c>
      <c r="B46" s="15">
        <v>8647229584</v>
      </c>
      <c r="C46" s="12">
        <v>22339</v>
      </c>
      <c r="D46" s="13" t="s">
        <v>132</v>
      </c>
      <c r="E46" s="13" t="s">
        <v>133</v>
      </c>
      <c r="F46" s="13" t="s">
        <v>8</v>
      </c>
      <c r="G46" s="14">
        <v>1250795</v>
      </c>
      <c r="H46" s="13" t="s">
        <v>132</v>
      </c>
      <c r="I46" s="17" t="s">
        <v>42</v>
      </c>
      <c r="J46" s="17" t="s">
        <v>177</v>
      </c>
    </row>
    <row r="47" spans="1:10" x14ac:dyDescent="0.25">
      <c r="A47" s="11">
        <v>100</v>
      </c>
      <c r="B47" s="15">
        <v>12091168733</v>
      </c>
      <c r="C47" s="12">
        <v>23585</v>
      </c>
      <c r="D47" s="13" t="s">
        <v>134</v>
      </c>
      <c r="E47" s="13" t="s">
        <v>135</v>
      </c>
      <c r="F47" s="13" t="s">
        <v>8</v>
      </c>
      <c r="G47" s="14">
        <v>1494449</v>
      </c>
      <c r="H47" s="13" t="s">
        <v>134</v>
      </c>
      <c r="I47" s="17" t="s">
        <v>42</v>
      </c>
    </row>
    <row r="48" spans="1:10" x14ac:dyDescent="0.25">
      <c r="A48" s="11">
        <v>101</v>
      </c>
      <c r="B48" s="15">
        <v>10852199405</v>
      </c>
      <c r="C48" s="12">
        <v>25878</v>
      </c>
      <c r="D48" s="13" t="s">
        <v>136</v>
      </c>
      <c r="E48" s="13" t="s">
        <v>131</v>
      </c>
      <c r="F48" s="13" t="s">
        <v>8</v>
      </c>
      <c r="G48" s="14">
        <v>3205479</v>
      </c>
      <c r="H48" s="13" t="s">
        <v>136</v>
      </c>
      <c r="I48" s="17" t="s">
        <v>42</v>
      </c>
      <c r="J48" s="26" t="s">
        <v>178</v>
      </c>
    </row>
    <row r="49" spans="1:10" x14ac:dyDescent="0.25">
      <c r="A49" s="11">
        <v>102</v>
      </c>
      <c r="B49" s="15">
        <v>27103918402</v>
      </c>
      <c r="C49" s="12">
        <v>44926</v>
      </c>
      <c r="D49" s="13" t="s">
        <v>137</v>
      </c>
      <c r="E49" s="13" t="s">
        <v>138</v>
      </c>
      <c r="F49" s="13" t="s">
        <v>8</v>
      </c>
      <c r="G49" s="14">
        <v>2275341</v>
      </c>
      <c r="H49" s="13" t="s">
        <v>137</v>
      </c>
      <c r="I49" s="17" t="s">
        <v>42</v>
      </c>
      <c r="J49" s="26" t="s">
        <v>179</v>
      </c>
    </row>
    <row r="50" spans="1:10" x14ac:dyDescent="0.25">
      <c r="A50" s="11">
        <v>103</v>
      </c>
      <c r="B50" s="15">
        <v>42850342757</v>
      </c>
      <c r="C50" s="12">
        <v>45189</v>
      </c>
      <c r="D50" s="13" t="s">
        <v>139</v>
      </c>
      <c r="E50" s="13" t="s">
        <v>140</v>
      </c>
      <c r="F50" s="13" t="s">
        <v>23</v>
      </c>
      <c r="G50" s="14">
        <v>2479184</v>
      </c>
      <c r="H50" s="13" t="s">
        <v>139</v>
      </c>
      <c r="I50" s="17" t="s">
        <v>42</v>
      </c>
      <c r="J50" s="26" t="s">
        <v>180</v>
      </c>
    </row>
  </sheetData>
  <sheetProtection algorithmName="SHA-512" hashValue="2+BVGbcHB5jAhcGGUQbi4EVDPEfwE82NRFq+5GdLQH+HXUH14w/1ADW9UBoNz5J6Yqvzlzl6UtjzYoeHfVTJHw==" saltValue="bN4+nsP9dnDyyecqZ3nPoA==" spinCount="100000"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28"/>
  <sheetViews>
    <sheetView workbookViewId="0">
      <selection activeCell="A2" sqref="A2:G2"/>
    </sheetView>
  </sheetViews>
  <sheetFormatPr defaultRowHeight="15" x14ac:dyDescent="0.25"/>
  <cols>
    <col min="1" max="1" width="46.5703125" bestFit="1" customWidth="1"/>
  </cols>
  <sheetData>
    <row r="1" spans="1:1" x14ac:dyDescent="0.25">
      <c r="A1" t="s">
        <v>168</v>
      </c>
    </row>
    <row r="2" spans="1:1" x14ac:dyDescent="0.25">
      <c r="A2" t="s">
        <v>154</v>
      </c>
    </row>
    <row r="3" spans="1:1" x14ac:dyDescent="0.25">
      <c r="A3" s="1" t="s">
        <v>149</v>
      </c>
    </row>
    <row r="4" spans="1:1" x14ac:dyDescent="0.25">
      <c r="A4" t="s">
        <v>165</v>
      </c>
    </row>
    <row r="5" spans="1:1" x14ac:dyDescent="0.25">
      <c r="A5" t="s">
        <v>166</v>
      </c>
    </row>
    <row r="6" spans="1:1" x14ac:dyDescent="0.25">
      <c r="A6" s="1" t="s">
        <v>145</v>
      </c>
    </row>
    <row r="7" spans="1:1" x14ac:dyDescent="0.25">
      <c r="A7" t="s">
        <v>157</v>
      </c>
    </row>
    <row r="8" spans="1:1" x14ac:dyDescent="0.25">
      <c r="A8" t="s">
        <v>164</v>
      </c>
    </row>
    <row r="9" spans="1:1" x14ac:dyDescent="0.25">
      <c r="A9" t="s">
        <v>158</v>
      </c>
    </row>
    <row r="10" spans="1:1" x14ac:dyDescent="0.25">
      <c r="A10" t="s">
        <v>162</v>
      </c>
    </row>
    <row r="11" spans="1:1" x14ac:dyDescent="0.25">
      <c r="A11" s="1" t="s">
        <v>152</v>
      </c>
    </row>
    <row r="12" spans="1:1" x14ac:dyDescent="0.25">
      <c r="A12" s="1" t="s">
        <v>153</v>
      </c>
    </row>
    <row r="13" spans="1:1" x14ac:dyDescent="0.25">
      <c r="A13" s="1" t="s">
        <v>147</v>
      </c>
    </row>
    <row r="14" spans="1:1" x14ac:dyDescent="0.25">
      <c r="A14" s="1" t="s">
        <v>150</v>
      </c>
    </row>
    <row r="15" spans="1:1" x14ac:dyDescent="0.25">
      <c r="A15" s="1" t="s">
        <v>146</v>
      </c>
    </row>
    <row r="16" spans="1:1" x14ac:dyDescent="0.25">
      <c r="A16" t="s">
        <v>156</v>
      </c>
    </row>
    <row r="17" spans="1:1" x14ac:dyDescent="0.25">
      <c r="A17" t="s">
        <v>172</v>
      </c>
    </row>
    <row r="18" spans="1:1" x14ac:dyDescent="0.25">
      <c r="A18" s="1" t="s">
        <v>144</v>
      </c>
    </row>
    <row r="19" spans="1:1" x14ac:dyDescent="0.25">
      <c r="A19" t="s">
        <v>160</v>
      </c>
    </row>
    <row r="20" spans="1:1" x14ac:dyDescent="0.25">
      <c r="A20" s="1" t="s">
        <v>151</v>
      </c>
    </row>
    <row r="21" spans="1:1" x14ac:dyDescent="0.25">
      <c r="A21" t="s">
        <v>167</v>
      </c>
    </row>
    <row r="22" spans="1:1" x14ac:dyDescent="0.25">
      <c r="A22" t="s">
        <v>159</v>
      </c>
    </row>
    <row r="23" spans="1:1" x14ac:dyDescent="0.25">
      <c r="A23" s="1" t="s">
        <v>148</v>
      </c>
    </row>
    <row r="24" spans="1:1" x14ac:dyDescent="0.25">
      <c r="A24" t="s">
        <v>171</v>
      </c>
    </row>
    <row r="25" spans="1:1" x14ac:dyDescent="0.25">
      <c r="A25" t="s">
        <v>161</v>
      </c>
    </row>
    <row r="26" spans="1:1" x14ac:dyDescent="0.25">
      <c r="A26" t="s">
        <v>170</v>
      </c>
    </row>
    <row r="27" spans="1:1" x14ac:dyDescent="0.25">
      <c r="A27" t="s">
        <v>163</v>
      </c>
    </row>
    <row r="28" spans="1:1" x14ac:dyDescent="0.25">
      <c r="A28" t="s">
        <v>169</v>
      </c>
    </row>
  </sheetData>
  <sheetProtection algorithmName="SHA-512" hashValue="NZH98vpbg3/1jyVQS4/8UkM1FsGdDAwM6c+snfVOf/0p4FsENqSLUENqNLZW0sN1fCY31CJwllLn0fAxdptkqg==" saltValue="+mLbZ0p9Acik7aXSOfjV9A==" spinCount="100000" sheet="1" objects="1" scenarios="1"/>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IZVRŠENJE PLANA PROGRAMA</vt:lpstr>
      <vt:lpstr>3.A PRORAČUNSKI PLAN-prihodi</vt:lpstr>
      <vt:lpstr>3.B PRORAČUNSKI PLAN-rashodi</vt:lpstr>
      <vt:lpstr>Kontni plan</vt:lpstr>
      <vt:lpstr>Registar proračunskih korisnika</vt:lpstr>
      <vt:lpstr>Programske djelatnosti</vt:lpstr>
      <vt:lpstr>'2. IZVRŠENJE PLANA PROGRAMA'!_Hlk214640886</vt:lpstr>
      <vt:lpstr>Djelatnosti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Windows korisnik</cp:lastModifiedBy>
  <cp:lastPrinted>2026-01-19T13:02:50Z</cp:lastPrinted>
  <dcterms:created xsi:type="dcterms:W3CDTF">2015-03-06T11:16:18Z</dcterms:created>
  <dcterms:modified xsi:type="dcterms:W3CDTF">2026-01-20T08:15:03Z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