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risnik\Desktop\KONAČNO IZVJEŠĆE PROGRAMA ZA 2024. GODINU\"/>
    </mc:Choice>
  </mc:AlternateContent>
  <bookViews>
    <workbookView xWindow="-105" yWindow="-105" windowWidth="23250" windowHeight="12570" tabRatio="822"/>
  </bookViews>
  <sheets>
    <sheet name="1. OSNOVNI PODACI" sheetId="7" r:id="rId1"/>
    <sheet name="2. IZVRŠENJE PLANA PROGRAMA" sheetId="3" r:id="rId2"/>
    <sheet name="3.A PRORAČUNSKI PLAN-prihodi" sheetId="11" state="hidden" r:id="rId3"/>
    <sheet name="3.B PRORAČUNSKI PLAN-rashodi" sheetId="8" state="hidden" r:id="rId4"/>
    <sheet name="Kontni plan" sheetId="9" state="hidden" r:id="rId5"/>
    <sheet name="Registar proračunskih korisnika" sheetId="6" state="hidden" r:id="rId6"/>
    <sheet name="Programske djelatnosti" sheetId="5" state="hidden" r:id="rId7"/>
  </sheets>
  <definedNames>
    <definedName name="_FiltarBaze" localSheetId="4" hidden="1">'Kontni plan'!$A$1:$C$2816</definedName>
    <definedName name="_Toc125454354" localSheetId="1">'2. IZVRŠENJE PLANA PROGRAMA'!#REF!</definedName>
    <definedName name="_Toc339887787" localSheetId="1">'2. IZVRŠENJE PLANA PROGRAMA'!#REF!</definedName>
    <definedName name="Djelatnosti">'Programske djelatnosti'!$A$1:$A$11</definedName>
    <definedName name="OLE_LINK27" localSheetId="1">'2. IZVRŠENJE PLANA PROGRAMA'!$F$6</definedName>
  </definedNames>
  <calcPr calcId="162913"/>
</workbook>
</file>

<file path=xl/calcChain.xml><?xml version="1.0" encoding="utf-8"?>
<calcChain xmlns="http://schemas.openxmlformats.org/spreadsheetml/2006/main">
  <c r="I3" i="3" l="1"/>
  <c r="G3" i="3"/>
  <c r="D3" i="3"/>
  <c r="C3" i="3"/>
  <c r="D18" i="7" l="1"/>
  <c r="D21" i="7" l="1"/>
  <c r="I3" i="8" l="1"/>
  <c r="I3" i="11" l="1"/>
  <c r="I23" i="11"/>
  <c r="B23" i="11"/>
  <c r="I22" i="11"/>
  <c r="B22" i="11"/>
  <c r="I21" i="11"/>
  <c r="B21" i="11"/>
  <c r="I20" i="11"/>
  <c r="B20" i="11"/>
  <c r="I46" i="8"/>
  <c r="B46" i="8"/>
  <c r="I45" i="8"/>
  <c r="B45" i="8"/>
  <c r="I19" i="11" l="1"/>
  <c r="B19" i="11"/>
  <c r="I18" i="11"/>
  <c r="B18" i="11"/>
  <c r="I17" i="11"/>
  <c r="B17" i="11"/>
  <c r="I16" i="11"/>
  <c r="B16" i="11"/>
  <c r="I15" i="11"/>
  <c r="B15" i="11"/>
  <c r="I14" i="11"/>
  <c r="B14" i="11"/>
  <c r="I13" i="11"/>
  <c r="B13" i="11"/>
  <c r="I12" i="11"/>
  <c r="B12" i="11"/>
  <c r="I11" i="11"/>
  <c r="B11" i="11"/>
  <c r="I10" i="11"/>
  <c r="B10" i="11"/>
  <c r="I9" i="11"/>
  <c r="B9" i="11"/>
  <c r="I8" i="11"/>
  <c r="B8" i="11"/>
  <c r="I7" i="11"/>
  <c r="I6" i="11"/>
  <c r="I5" i="11"/>
  <c r="H4" i="11"/>
  <c r="G4" i="11"/>
  <c r="F4" i="11"/>
  <c r="E4" i="11"/>
  <c r="D4" i="11"/>
  <c r="C4" i="11"/>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I34" i="8"/>
  <c r="I35" i="8"/>
  <c r="I36" i="8"/>
  <c r="I37" i="8"/>
  <c r="I38" i="8"/>
  <c r="I39" i="8"/>
  <c r="I40" i="8"/>
  <c r="I41" i="8"/>
  <c r="I42" i="8"/>
  <c r="I43" i="8"/>
  <c r="I44" i="8"/>
  <c r="I29" i="8"/>
  <c r="I30" i="8"/>
  <c r="I31" i="8"/>
  <c r="I32" i="8"/>
  <c r="I33" i="8"/>
  <c r="I20" i="8"/>
  <c r="I21" i="8"/>
  <c r="I22" i="8"/>
  <c r="I23" i="8"/>
  <c r="I24" i="8"/>
  <c r="I25" i="8"/>
  <c r="I26" i="8"/>
  <c r="I27" i="8"/>
  <c r="I28" i="8"/>
  <c r="I7" i="8"/>
  <c r="I8" i="8"/>
  <c r="I9" i="8"/>
  <c r="I10" i="8"/>
  <c r="I11" i="8"/>
  <c r="I12" i="8"/>
  <c r="I13" i="8"/>
  <c r="I14" i="8"/>
  <c r="I15" i="8"/>
  <c r="I16" i="8"/>
  <c r="I17" i="8"/>
  <c r="I18" i="8"/>
  <c r="I19" i="8"/>
  <c r="I6" i="8"/>
  <c r="I5" i="8"/>
  <c r="D4" i="8"/>
  <c r="F4" i="8"/>
  <c r="G4" i="8"/>
  <c r="H4" i="8"/>
  <c r="C4" i="8"/>
  <c r="I4" i="11" l="1"/>
  <c r="A4" i="11" s="1"/>
  <c r="I4" i="8"/>
  <c r="A4" i="8" s="1"/>
  <c r="D20" i="7" l="1"/>
  <c r="D19" i="7"/>
  <c r="C3" i="8" l="1"/>
  <c r="A3" i="8" s="1"/>
  <c r="C3" i="11"/>
  <c r="A3" i="11" s="1"/>
</calcChain>
</file>

<file path=xl/sharedStrings.xml><?xml version="1.0" encoding="utf-8"?>
<sst xmlns="http://schemas.openxmlformats.org/spreadsheetml/2006/main" count="1074" uniqueCount="556">
  <si>
    <t>NAZIV PROGRAMA</t>
  </si>
  <si>
    <t>OIB</t>
  </si>
  <si>
    <t>R.
BR.</t>
  </si>
  <si>
    <t>RKP</t>
  </si>
  <si>
    <t>NAZIV PRORAČUNSKOGA KORISNIKA</t>
  </si>
  <si>
    <t>ADRESA 
PRORAČUNSKOGA KORISNIKA</t>
  </si>
  <si>
    <t>POŠTANSKI BROJ I NAZIV
GRADA/OPĆINE</t>
  </si>
  <si>
    <t>MATIČNI BROJ</t>
  </si>
  <si>
    <t>10000 ZAGREB</t>
  </si>
  <si>
    <t>49245 GORNJA STUBICA</t>
  </si>
  <si>
    <t>44000 SISAK</t>
  </si>
  <si>
    <t>47000 KARLOVAC</t>
  </si>
  <si>
    <t>42000 VARAŽDIN</t>
  </si>
  <si>
    <t>42253 BEDNJA</t>
  </si>
  <si>
    <t>AUGUSTA CESARCA 1</t>
  </si>
  <si>
    <t>43000 BJELOVAR</t>
  </si>
  <si>
    <t>VLADIMIRA NAZORA 3</t>
  </si>
  <si>
    <t>51000 RIJEKA</t>
  </si>
  <si>
    <t>51410 OPATIJA</t>
  </si>
  <si>
    <t>51550 MALI LOŠINJ</t>
  </si>
  <si>
    <t>53000 GOSPIĆ</t>
  </si>
  <si>
    <t>33000 VIROVITICA</t>
  </si>
  <si>
    <t>35000 SLAVONSKI BROD</t>
  </si>
  <si>
    <t>23000 ZADAR</t>
  </si>
  <si>
    <t>31000 OSIJEK</t>
  </si>
  <si>
    <t>TRG BANA JOSIPA JELAČIĆA 24</t>
  </si>
  <si>
    <t>22000 ŠIBENIK</t>
  </si>
  <si>
    <t>32000 VUKOVAR</t>
  </si>
  <si>
    <t>21000 SPLIT</t>
  </si>
  <si>
    <t>52000 PAZIN</t>
  </si>
  <si>
    <t>52100 PULA</t>
  </si>
  <si>
    <t>20000 DUBROVNIK</t>
  </si>
  <si>
    <t>ADRESA:</t>
  </si>
  <si>
    <t>POŠTANSKI BROJ:</t>
  </si>
  <si>
    <t>MATIČNI BROJ:</t>
  </si>
  <si>
    <t>telefon / mobitel:</t>
  </si>
  <si>
    <t>ime i prezime:</t>
  </si>
  <si>
    <t>e-mail:</t>
  </si>
  <si>
    <t>USTANOVE MK</t>
  </si>
  <si>
    <t>AGENCIJA ZA ELEKTRONIČKE MEDIJE</t>
  </si>
  <si>
    <t>JAGIĆEVA 31</t>
  </si>
  <si>
    <t>02307014</t>
  </si>
  <si>
    <t>OSTALE USTANOVE</t>
  </si>
  <si>
    <t>DRŽAVNI ARHIV U BJELOVARU</t>
  </si>
  <si>
    <t>TRG EUGENA KVATERNIKA 6</t>
  </si>
  <si>
    <t>ARHIVI</t>
  </si>
  <si>
    <t>DRŽAVNI ARHIV U DUBROVNIKU</t>
  </si>
  <si>
    <t>SV.DOMINIKA 1</t>
  </si>
  <si>
    <t>DRŽAVNI ARHIV U GOSPIĆU</t>
  </si>
  <si>
    <t>KANIŠKA 17</t>
  </si>
  <si>
    <t>DRŽAVNI ARHIV U KARLOVCU</t>
  </si>
  <si>
    <t>LJ.ŠESTIĆA 5</t>
  </si>
  <si>
    <t>DRŽAVNI ARHIV U OSIJEKU</t>
  </si>
  <si>
    <t>KAMILA FIRINGERA 1</t>
  </si>
  <si>
    <t>DRŽAVNI ARHIV U PAZINU</t>
  </si>
  <si>
    <t>DRŽAVNI ARHIV U RIJECI</t>
  </si>
  <si>
    <t>PARK N. HOSTA 2</t>
  </si>
  <si>
    <t>DRŽAVNI ARHIV U SISKU</t>
  </si>
  <si>
    <t>FRANKOPANSKA 21</t>
  </si>
  <si>
    <t>DRŽAVNI ARHIV U SLAVONSKOM BRODU</t>
  </si>
  <si>
    <t>DRŽAVNI ARHIV U SPLITU</t>
  </si>
  <si>
    <t>GLAGOLJAŠKA 18</t>
  </si>
  <si>
    <t>DRŽAVNI ARHIV U ŠIBENIKU</t>
  </si>
  <si>
    <t>VELIMIRA ŠKORPIKA 5</t>
  </si>
  <si>
    <t>DRŽAVNI ARHIV U VARAŽDINU</t>
  </si>
  <si>
    <t>TRSTENJAKOVA 7</t>
  </si>
  <si>
    <t xml:space="preserve">DRŽAVNI ARHIV U VIROVITICI </t>
  </si>
  <si>
    <t xml:space="preserve">DRŽAVNI ARHIV U VUKOVARU </t>
  </si>
  <si>
    <t>ŽUPANIJSKA 66</t>
  </si>
  <si>
    <t>DRŽAVNI ARHIV U ZADRU</t>
  </si>
  <si>
    <t>R.BOŠKOVIĆA BB.</t>
  </si>
  <si>
    <t>DRŽAVNI ARHIV U ZAGREBU</t>
  </si>
  <si>
    <t>OPATIČKA 29</t>
  </si>
  <si>
    <t>HRVATSKI DRŽAVNI ARHIV</t>
  </si>
  <si>
    <t>MARULIĆEV TRG 2</t>
  </si>
  <si>
    <t xml:space="preserve">DRŽAVNI ARHIV ZA MEĐIMURJE </t>
  </si>
  <si>
    <t>ŠTRIGOVA 102</t>
  </si>
  <si>
    <t xml:space="preserve">40312 ŠTRIGOVA </t>
  </si>
  <si>
    <t>HRVATSKI MEMORIJALNO-DOKUMENTACIJSKI CENTAR DOMOVINSKOGA RATA</t>
  </si>
  <si>
    <t>MARULIĆEV TRG 21</t>
  </si>
  <si>
    <t>ARHEOLOŠKI MUZEJ ISTRE</t>
  </si>
  <si>
    <t>CARRARINA 3</t>
  </si>
  <si>
    <t>MUZEJI</t>
  </si>
  <si>
    <t>ARHEOLOŠKI MUZEJ NARONA</t>
  </si>
  <si>
    <t>NARONSKI TRG 6</t>
  </si>
  <si>
    <t>20352 VID</t>
  </si>
  <si>
    <t>ARHEOLOŠKI MUZEJ OSIJEK</t>
  </si>
  <si>
    <t>TRG SV. TROJSTVA 2</t>
  </si>
  <si>
    <t>ARHEOLOŠKI MUZEJ U SPLITU</t>
  </si>
  <si>
    <t>ZRINSKO-FRANKOPANSKA 25</t>
  </si>
  <si>
    <t>ARHEOLOŠKI MUZEJ ZADAR</t>
  </si>
  <si>
    <t>TRG OPATICE ČIKE 1</t>
  </si>
  <si>
    <t xml:space="preserve">23000 ZADAR </t>
  </si>
  <si>
    <t xml:space="preserve">MUZEJI IVANA MEŠTROVIĆA </t>
  </si>
  <si>
    <t>ŠETALIŠTE IVANA MEŠTROVIĆA 46</t>
  </si>
  <si>
    <t>HRVATSKI MUZEJ NAIVNE UMJETNOSTI</t>
  </si>
  <si>
    <t>SV.ĆIRILA I METODA 3</t>
  </si>
  <si>
    <t>HRVATSKI POVIJESNI MUZEJ</t>
  </si>
  <si>
    <t>MATOŠEVA 9</t>
  </si>
  <si>
    <t>HRVATSKI ŠPORTSKI MUZEJ</t>
  </si>
  <si>
    <t>PRAŠKA 2</t>
  </si>
  <si>
    <t xml:space="preserve">ZBIRKA UMJETNINA ANTE I WILTRUDE TOPIĆ MIMARA </t>
  </si>
  <si>
    <t>ROOSEVELTOV TRG 5</t>
  </si>
  <si>
    <t>MODERNA GALERIJA</t>
  </si>
  <si>
    <t>A. HEBRANGA 1</t>
  </si>
  <si>
    <t>MUZEJ ANTIČKOG STAKLA ZADAR</t>
  </si>
  <si>
    <t>POLJANA ZEMALJSKOG ODBORA 1</t>
  </si>
  <si>
    <t>MUZEJ HRVATSKIH ARHEOLOŠKIH SPOMENIKA SPLIT</t>
  </si>
  <si>
    <t>GUNJAČA bb.</t>
  </si>
  <si>
    <t>MUZEJ SLAVONIJE OSIJEK</t>
  </si>
  <si>
    <t>TRG SVETOG TROJSTVA 6</t>
  </si>
  <si>
    <t>MUZEJ HRVATSKOG ZAGORJA</t>
  </si>
  <si>
    <t>SAMCI 64</t>
  </si>
  <si>
    <t>MUZEJ VUČEDOLSKE KULTURE</t>
  </si>
  <si>
    <t>ARHEOLOŠKI LOKALITET VUČEDOL</t>
  </si>
  <si>
    <t>MUZEJSKI DOKUMENTACIJSKI CENTAR</t>
  </si>
  <si>
    <t>ILICA 4</t>
  </si>
  <si>
    <t>TIFLOLOŠKI MUZEJ</t>
  </si>
  <si>
    <t>AUGUSTA ŠENOE 34</t>
  </si>
  <si>
    <t>HRVATSKI MUZEJ TURIZMA</t>
  </si>
  <si>
    <t>PARK ANGIOLINA 1</t>
  </si>
  <si>
    <t>MUZEJ APOKSIOMENA</t>
  </si>
  <si>
    <t>RIVA LOŠINJSKIH KAPETANA 13</t>
  </si>
  <si>
    <t>GALERIJA KLOVIĆEVI DVORI</t>
  </si>
  <si>
    <t>JEZUITSKI TRG 4</t>
  </si>
  <si>
    <t>DVOR TRAKOŠČAN</t>
  </si>
  <si>
    <t>TRAKOŠČAN 1</t>
  </si>
  <si>
    <t>SPOMEN PODRUČJE JASENOVAC</t>
  </si>
  <si>
    <t>BRAĆE RADIĆA 146</t>
  </si>
  <si>
    <t>44323 JASENOVAC</t>
  </si>
  <si>
    <t>ANSAMBL LADO</t>
  </si>
  <si>
    <t>TRG MARŠALA TITA 6A</t>
  </si>
  <si>
    <t>HRVATSKI RESTAURATORSKI ZAVOD</t>
  </si>
  <si>
    <t>NIKE GRŠKOVIĆA 23</t>
  </si>
  <si>
    <t>HRVATSKA KNJIŽNICA ZA SLIJEPE</t>
  </si>
  <si>
    <t>DRAŠKOVIĆEVA 80/1</t>
  </si>
  <si>
    <t>HRVATSKO NARODNO KAZALIŠTE</t>
  </si>
  <si>
    <t>HRVATSKI AUDIOVIZUALNI CENTAR</t>
  </si>
  <si>
    <t>NOVA VES 18</t>
  </si>
  <si>
    <t>MEĐUNARODNI CENTAR ZA PODVODNU ARHEOLOGIJU</t>
  </si>
  <si>
    <t>BOŽIDARA PETRANOVIĆA 1</t>
  </si>
  <si>
    <t>PLAN PROGRAMSKIH AKTIVNOSTI USTANOVA</t>
  </si>
  <si>
    <t>U NADLEŽNOSTI MINISTARSTVA KULTURE</t>
  </si>
  <si>
    <t>RKP:</t>
  </si>
  <si>
    <t>Muzejska djelatnost</t>
  </si>
  <si>
    <t>Glazbene i glazbeno-scenske umjetnosti</t>
  </si>
  <si>
    <t>Kulturno - umjetnički amaterizam</t>
  </si>
  <si>
    <t>Književno stvaralaštvo</t>
  </si>
  <si>
    <t>Potpora knjizi</t>
  </si>
  <si>
    <t>Časopisi</t>
  </si>
  <si>
    <t>Knjižnična djelatnost</t>
  </si>
  <si>
    <t>Otkup knjiga</t>
  </si>
  <si>
    <t>Književne manifestacije</t>
  </si>
  <si>
    <t>Književni programi knjižara</t>
  </si>
  <si>
    <t>Arhivska djelatnost</t>
  </si>
  <si>
    <t>A565028</t>
  </si>
  <si>
    <t>Međunarodna kulturna suradnja</t>
  </si>
  <si>
    <t>Informatizacija</t>
  </si>
  <si>
    <t>Investicijska potpora</t>
  </si>
  <si>
    <t>Pokretna kulturna dobra</t>
  </si>
  <si>
    <t>Nepokretna kulturna dobra</t>
  </si>
  <si>
    <t>Redovna djelatnost</t>
  </si>
  <si>
    <t>KKT-Međunarodna kulturna djelatnost</t>
  </si>
  <si>
    <t>Vizualne umjetnosti</t>
  </si>
  <si>
    <t>Inovativne umjetničke i kulturne prakse</t>
  </si>
  <si>
    <t>Digitalizacija arhivske, knjižnične i muzejske građe</t>
  </si>
  <si>
    <t>Dramska umjetnost</t>
  </si>
  <si>
    <t>Poduzetništvo u kulturi</t>
  </si>
  <si>
    <t>Arheološka baština</t>
  </si>
  <si>
    <t>Zaštite i očuvanja nematerijalnih kulturnih dobara</t>
  </si>
  <si>
    <t>Ruksak (pun) kulture</t>
  </si>
  <si>
    <t>Razvoj publike u kulturi</t>
  </si>
  <si>
    <t>Monografije u kulturi i umjetnosti</t>
  </si>
  <si>
    <t>AKTIVNOST</t>
  </si>
  <si>
    <t>A908002</t>
  </si>
  <si>
    <t>A780001</t>
  </si>
  <si>
    <t>A836002</t>
  </si>
  <si>
    <t>A834001</t>
  </si>
  <si>
    <t>A832002</t>
  </si>
  <si>
    <t>A785009</t>
  </si>
  <si>
    <t>A843002</t>
  </si>
  <si>
    <t>USTANOVA:</t>
  </si>
  <si>
    <t>PRORAČUNSKA AKTIVNOST:</t>
  </si>
  <si>
    <t>OIB USTANOVE:</t>
  </si>
  <si>
    <t>Klasa</t>
  </si>
  <si>
    <t>Konto</t>
  </si>
  <si>
    <t>Naziv konta</t>
  </si>
  <si>
    <t>O</t>
  </si>
  <si>
    <t>Zemljište</t>
  </si>
  <si>
    <t>Rudna bogatstva</t>
  </si>
  <si>
    <t>Ostala prirodna materijalna imovina</t>
  </si>
  <si>
    <t>Patenti</t>
  </si>
  <si>
    <t>Koncesije</t>
  </si>
  <si>
    <t>Licence</t>
  </si>
  <si>
    <t>Ostala prava</t>
  </si>
  <si>
    <t>Goodwill</t>
  </si>
  <si>
    <t>Ostala nematerijalna imovina</t>
  </si>
  <si>
    <t>Stambeni objekti</t>
  </si>
  <si>
    <t>Poslovni objekti</t>
  </si>
  <si>
    <t>Ceste, željeznice i ostali prometni objekti</t>
  </si>
  <si>
    <t>Ostali građevinski objekti</t>
  </si>
  <si>
    <t>Uredska oprema i namještaj</t>
  </si>
  <si>
    <t>Komunikacijska oprema</t>
  </si>
  <si>
    <t>Oprema za održavanje i zaštitu</t>
  </si>
  <si>
    <t>Medicinska i laboratorijska oprema</t>
  </si>
  <si>
    <t>Instrumenti, uređaji i strojevi</t>
  </si>
  <si>
    <t>Sportska i glazbena oprema</t>
  </si>
  <si>
    <t>Uređaji, strojevi i oprema za ostale namjene</t>
  </si>
  <si>
    <t>Vojna oprema</t>
  </si>
  <si>
    <t>Prijevozna sredstva u cestovnom prometu</t>
  </si>
  <si>
    <t>Prijevozna sredstva u željezničkom prometu</t>
  </si>
  <si>
    <t>Prijevozna sredstva u pomorskom i riječnom prometu</t>
  </si>
  <si>
    <t>Prijevozna sredstva u zračnom prometu</t>
  </si>
  <si>
    <t>Knjige</t>
  </si>
  <si>
    <t>Umjetnička djela (izložena u galerijama, muzejima i slično)</t>
  </si>
  <si>
    <t>Muzejski izlošci i predmeti prirodnih rijetkosti</t>
  </si>
  <si>
    <t>Ostale nespomenute izložbene vrijednosti</t>
  </si>
  <si>
    <t>Višegodišnji nasadi</t>
  </si>
  <si>
    <t>Osnovno stado</t>
  </si>
  <si>
    <t>Istraživanje rudnih bogatstava</t>
  </si>
  <si>
    <t>Ulaganja u računalne programe</t>
  </si>
  <si>
    <t>Umjetnička, literarna i znanstvena djela</t>
  </si>
  <si>
    <t>Ostala nematerijalna proizvedena imovina</t>
  </si>
  <si>
    <t>Plemeniti metali i drago kamenje</t>
  </si>
  <si>
    <t>Pohranjene knjige, umjetnička djela i slične vrijednosti</t>
  </si>
  <si>
    <t>Strateške zalihe</t>
  </si>
  <si>
    <t>Prijelazni račun</t>
  </si>
  <si>
    <t>Porez i prirez na dohodak</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</si>
  <si>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</si>
  <si>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</si>
  <si>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</si>
  <si>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</si>
  <si>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</si>
  <si>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Porez i prirez na dohodak utvrđen u postupku nadzora za prethodne godine</t>
  </si>
  <si>
    <t>Povrat više ostvarenog poreza na dohodak za decentralizirane funkcije</t>
  </si>
  <si>
    <t>Porez na dobit</t>
  </si>
  <si>
    <t>Porez na dobit od poduzetnika</t>
  </si>
  <si>
    <t>Porez na dobit po odbitku na naknade za korištenje prava i za usluge</t>
  </si>
  <si>
    <t>Porez na dobit po odbitku na kamate, dividende i udjele u dobiti</t>
  </si>
  <si>
    <t>Porez na dobit po godišnjoj prijavi</t>
  </si>
  <si>
    <t>Porezi na imovinu</t>
  </si>
  <si>
    <t>Stalni porezi na nepokretnu imovinu (zemlju, zgrade, kuće i ostalo)</t>
  </si>
  <si>
    <t>Porez na nasljedstava i darove</t>
  </si>
  <si>
    <t>Porez na kapitalne i financijske transakcije</t>
  </si>
  <si>
    <t>Povremeni porezi na imovinu</t>
  </si>
  <si>
    <t>Ostali stalni porezi na imovinu</t>
  </si>
  <si>
    <t>Porezi na robu i usluge</t>
  </si>
  <si>
    <t>Porez na dodanu vrijednost</t>
  </si>
  <si>
    <t>Porez na promet</t>
  </si>
  <si>
    <t>Posebni porezi i trošarine</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</si>
  <si>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</si>
  <si>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</si>
  <si>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</si>
  <si>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</si>
  <si>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t>
  </si>
  <si>
    <t>Carine i carinske pristojbe</t>
  </si>
  <si>
    <t>Ostali porezi na međunarodnu trgovinu i transakcije</t>
  </si>
  <si>
    <t>Ostali prihodi od poreza</t>
  </si>
  <si>
    <t>Ostali prihodi od poreza koje plaćaju pravne osobe</t>
  </si>
  <si>
    <t>Ostali prihodi od poreza koje plaćaju fizičke osobe</t>
  </si>
  <si>
    <t>Ostali neraspoređeni prihodi od poreza</t>
  </si>
  <si>
    <t>Doprinosi za obvezno zdravstveno osiguranje</t>
  </si>
  <si>
    <t>Doprinosi za obvezno zdravstveno osiguranje za slučaj ozljede na radu</t>
  </si>
  <si>
    <t>Doprinosi za mirovinsko osiguranje</t>
  </si>
  <si>
    <t>Doprinosi za obvezno osiguranje u slučaju nezaposlenosti</t>
  </si>
  <si>
    <t>Pomoći izravnanja za decentralizirane funkcije</t>
  </si>
  <si>
    <t>Tekuće pomoći izravnanja za decentralizirane funkcije</t>
  </si>
  <si>
    <t>Kapitalne pomoći izravnanja za decentralizirane funkcije</t>
  </si>
  <si>
    <t>Državne upravne i sudske pristojbe</t>
  </si>
  <si>
    <t>Županijske, gradske i općinske pristojbe i naknade</t>
  </si>
  <si>
    <t>Ostale upravne pristojbe i naknade</t>
  </si>
  <si>
    <t>Ostale pristojbe i naknade</t>
  </si>
  <si>
    <t>Prihodi državne uprave</t>
  </si>
  <si>
    <t>Prihodi vodnog gospodarstva</t>
  </si>
  <si>
    <t>Doprinosi za šume</t>
  </si>
  <si>
    <t>Mjesni samodoprinos</t>
  </si>
  <si>
    <t>Ostali nespomenuti prihodi</t>
  </si>
  <si>
    <t>Naknade od financijske imovine</t>
  </si>
  <si>
    <t>Komunalni doprinosi</t>
  </si>
  <si>
    <t>Komunalne naknade</t>
  </si>
  <si>
    <t>Naknade za priključak</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</si>
  <si>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</si>
  <si>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</si>
  <si>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</si>
  <si>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</si>
  <si>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</si>
  <si>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</si>
  <si>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</si>
  <si>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</si>
  <si>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</si>
  <si>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</si>
  <si>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Službena putovanja</t>
  </si>
  <si>
    <t>Naknade za prijevoz, za rad na terenu i odvojeni život</t>
  </si>
  <si>
    <t>Stručno usavršavanje zaposlenika</t>
  </si>
  <si>
    <t>Ostale naknade troškova zaposlenima</t>
  </si>
  <si>
    <t>Uredski materijal i ostali materijalni rashodi</t>
  </si>
  <si>
    <t>Materijal i sirovine</t>
  </si>
  <si>
    <t>Energija</t>
  </si>
  <si>
    <t>Materijal i dijelovi za tekuće i investicijsko održavanje</t>
  </si>
  <si>
    <t>Sitni inventar i auto gume</t>
  </si>
  <si>
    <t>Službena, radna i zaštitna odjeća i obuća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</si>
  <si>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</si>
  <si>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</si>
  <si>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</si>
  <si>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</si>
  <si>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</si>
  <si>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</si>
  <si>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</si>
  <si>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</si>
  <si>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</si>
  <si>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Ostali nespomenuti rashodi poslovanja</t>
  </si>
  <si>
    <t>Naknade za rad predstavničkih i izvršnih tijela, povjerenstava i slično</t>
  </si>
  <si>
    <t>Premije osiguranja</t>
  </si>
  <si>
    <t>Reprezentacija</t>
  </si>
  <si>
    <t>Članarine i norme</t>
  </si>
  <si>
    <t>Pristojbe i naknade</t>
  </si>
  <si>
    <t>Dodatna ulaganja na građevinskim objektima</t>
  </si>
  <si>
    <t>Dodatna ulaganja na postrojenjima i opremi</t>
  </si>
  <si>
    <t>Dodatna ulaganja na prijevoznim sredstvima</t>
  </si>
  <si>
    <t>Dodatna ulaganja za ostalu nefinancijsku imovinu</t>
  </si>
  <si>
    <t>Plaće za redovan rad</t>
  </si>
  <si>
    <t>Plaće u naravi</t>
  </si>
  <si>
    <t>Plaće za prekovremeni rad</t>
  </si>
  <si>
    <t>Plaće za posebne uvjete rada</t>
  </si>
  <si>
    <t>Ostali rashodi za zaposlene</t>
  </si>
  <si>
    <t>Vojna sredstva za jednokratnu upotrebu</t>
  </si>
  <si>
    <t>Naknade troškova osobama izvan radnog odnosa</t>
  </si>
  <si>
    <t>Upravne i administrativne pristojbe</t>
  </si>
  <si>
    <t>Troškovi sudskih postupaka</t>
  </si>
  <si>
    <t>Kamate za izdane trezorske zapise</t>
  </si>
  <si>
    <t>Kamate za izdane mjenice</t>
  </si>
  <si>
    <t>Kamate za izdane obveznice</t>
  </si>
  <si>
    <t>Kamate za ostale vrijednosne papire</t>
  </si>
  <si>
    <t>Kamate za primlj.kredite i zajmove od međ.org., inst. i tijela EU te inoz.vlada</t>
  </si>
  <si>
    <t>Kamate za primljene kredite i zajmove od kred. i ost.financ.inst. u jav.sektoru</t>
  </si>
  <si>
    <t>Kamate za primljene kredite i zajm.od kred.i ostalih fin.inst.izvan jav.sektora</t>
  </si>
  <si>
    <t>Kamate za odobrene, a nerealizirane kredite i zajmove</t>
  </si>
  <si>
    <t>Kamate za primljene zajmove od trgovačkih društava u javnom sektoru</t>
  </si>
  <si>
    <t>Kamate za primljene zajmove od trgov. društava i obrtnika izvan javnog sektora</t>
  </si>
  <si>
    <t>Kamate za primljene zajmove od drugih razina vlasti</t>
  </si>
  <si>
    <t>Bankarske usluge i usluge platnog prometa</t>
  </si>
  <si>
    <t>Negativne tečajne razlike i razlike zbog primjene valutne klauzule</t>
  </si>
  <si>
    <t>Zatezne kamate</t>
  </si>
  <si>
    <t>Ostali nespomenuti financijski rashodi</t>
  </si>
  <si>
    <t>Subvencije trgovačkim društvima u javnom sektoru</t>
  </si>
  <si>
    <t>Subvencije kreditnim i ostalim financijskim institucijama u javnom sektoru</t>
  </si>
  <si>
    <t>Subvencije kreditnim i ostalim financijskim institucijama izvan javnog sektora</t>
  </si>
  <si>
    <t>Subvencije trgovačkim društvima i zadrugama izvan javnog sektora</t>
  </si>
  <si>
    <t>Subvencije poljoprivrednicima i obrtnicima</t>
  </si>
  <si>
    <t>Subvencije trgovačkim društvima, zadrugama, poljopr. i obrtnicima iz EU sredstav</t>
  </si>
  <si>
    <t>Tekuće pomoći inozemnim vladama</t>
  </si>
  <si>
    <t>Kapitalne pomoći inozemnim vladama</t>
  </si>
  <si>
    <t>Tekuće pomoći međunarodnim organizacijama te institucijama i tijelima EU</t>
  </si>
  <si>
    <t>Kapitalne pomoći međunarodnim organizacijama te institucijama i tijelima EU</t>
  </si>
  <si>
    <t>Tekuće pomoći unutar općeg proračuna</t>
  </si>
  <si>
    <t>Kapitalne pomoći unutar općeg proračuna</t>
  </si>
  <si>
    <t>Tekuće pomoći proračunskim korisnicima drugih proračuna</t>
  </si>
  <si>
    <t>Kapitalne pomoći proračunskim korisnicima drugih proračuna</t>
  </si>
  <si>
    <t>Prijenosi prorač. korisnicima iz nadležnog pror. za financiranje rashoda poslov</t>
  </si>
  <si>
    <t>Prijenosi proračunskim korisnicima iz nadležnog prorač. za nabavu nefinanc. imov</t>
  </si>
  <si>
    <t>Prijenosi prorač. kor. iz nadležnog prorač. za financ. imovinu i otplatu zajmova</t>
  </si>
  <si>
    <t>Pomoći temeljem prijenosa EU sredstava</t>
  </si>
  <si>
    <t>Tekuće pomoći temeljem prijenosa EU sredstava</t>
  </si>
  <si>
    <t>Kapitalne pomoći temeljem prijenosa EU sredstava</t>
  </si>
  <si>
    <t>Tekući prijenosi između proračunskih korisnika istog proračuna</t>
  </si>
  <si>
    <t>Kapitalni prijenosi između proračunskih korisnika istog proračuna</t>
  </si>
  <si>
    <t>Tekući prijenosi između prorač. kor. istog prorač. temeljem prijenosa EU sred.</t>
  </si>
  <si>
    <t>Kapitalni prijenosi između prorač. kor. istog prorač. temelj prijenosa EU sred.</t>
  </si>
  <si>
    <t>Naknade građanima i kućan.u novcu-neposr. ili putem ustanova izvan javn.sektora</t>
  </si>
  <si>
    <t>Naknade građanima i kućan.u naravi - neposr.ili putem ustan.izvan javn.sektora</t>
  </si>
  <si>
    <t>Naknade građanima i kućanstvima u novcu - putem ustanova u javnom sektoru</t>
  </si>
  <si>
    <t>Naknade građanima i kućanstvima u naravi - putem ustanova u javnom sektoru</t>
  </si>
  <si>
    <t>Naknade građanima i kućanstvima na temelju osiguranja iz EU sredstava</t>
  </si>
  <si>
    <t>Naknade građanima i kućanstvima u novcu</t>
  </si>
  <si>
    <t>Naknade građanima i kućanstvima u naravi</t>
  </si>
  <si>
    <t>Naknade građanima i kućanstvima iz EU sredstava</t>
  </si>
  <si>
    <t>Tekuće donacije</t>
  </si>
  <si>
    <t>Tekuće donacije u novcu</t>
  </si>
  <si>
    <t>Tekuće donacije u naravi</t>
  </si>
  <si>
    <t>Tekuće donacije iz EU sredstava</t>
  </si>
  <si>
    <t>Kapitalne donacije</t>
  </si>
  <si>
    <t>Kapitalne donacije neprofitnim organizacijama</t>
  </si>
  <si>
    <t>Kapitalne donacije građanima i kućanstvima</t>
  </si>
  <si>
    <t>Kapitalne donacije iz EU sredstava</t>
  </si>
  <si>
    <t>Naknade šteta pravnim i fizičkim osobama</t>
  </si>
  <si>
    <t>Penali, ležarine i drugo</t>
  </si>
  <si>
    <t>Naknade šteta zaposlenicima</t>
  </si>
  <si>
    <t>Ugovorene kazne i ostale naknade šteta</t>
  </si>
  <si>
    <t>Tekući prijenosi EU sredstava subjektima izvan</t>
  </si>
  <si>
    <t>Kapitalni prijenosi EU sredstava subjektima izvan</t>
  </si>
  <si>
    <t>Kapitalne pomoći kreditnim i ostalim financ.instit.te trg.društv. u jav.sektoru</t>
  </si>
  <si>
    <t>Kapitalne pomoći kred. i ost.financ.inst. i trg.druš, zadrug izvan jav.sektora</t>
  </si>
  <si>
    <t>Kapitalne pomoći poljoprivrednicima i obrtnicima</t>
  </si>
  <si>
    <t>Kapitalne pomoći iz EU sredstava</t>
  </si>
  <si>
    <t>Raspored rashoda</t>
  </si>
  <si>
    <t>Povrat poreza i prireza na dohodak po godišnjoj prijavi</t>
  </si>
  <si>
    <t>Povrat poreza na dobit po godišnjoj prijavi</t>
  </si>
  <si>
    <t>Pomoći od inozemnih vlada</t>
  </si>
  <si>
    <t>Tekuće pomoći od inozemnih vlada</t>
  </si>
  <si>
    <t>Kapitalne pomoći od inozemnih vlada</t>
  </si>
  <si>
    <t>Pomoći od međunarodnih organizacija te institucija i tijela EU</t>
  </si>
  <si>
    <t>Tekuće pomoći od međunarodnih organizacija</t>
  </si>
  <si>
    <t>Kapitalne pomoći od međunarodnih organizacija</t>
  </si>
  <si>
    <t>Tekuće pomoći od institucija i tijela  EU</t>
  </si>
  <si>
    <t>Kapitalne pomoći od institucija i tijela  EU</t>
  </si>
  <si>
    <t>Pomoći proračunu iz drugih proračuna</t>
  </si>
  <si>
    <t>Tekuće pomoći proračunu iz drugih proračuna</t>
  </si>
  <si>
    <t>Kapitalne pomoći proračunu iz drugih proračuna</t>
  </si>
  <si>
    <t>Pomoći od izvanproračunskih korisnika</t>
  </si>
  <si>
    <t>Tekuće pomoći od izvanproračunskih korisnika</t>
  </si>
  <si>
    <t>Kapitalne pomoći od izvanproračunskih korisnika</t>
  </si>
  <si>
    <t>Pomoći proračunskim korisnicima iz proračuna koji im nije nadležan</t>
  </si>
  <si>
    <t>Tekuće pomoći proračunskim korisnicima iz proračuna koji im nije nadležan</t>
  </si>
  <si>
    <t>Kapitalne pomoći proračunskim korisnicima iz proračuna koji im nije nadležan</t>
  </si>
  <si>
    <t>Prihodi od financijske imovine</t>
  </si>
  <si>
    <t>Prihodi od kamata po vrijednosnim papirima</t>
  </si>
  <si>
    <t>Kamate na oročena sredstva i depozite po viđenju</t>
  </si>
  <si>
    <t>Prihodi od zateznih kamata</t>
  </si>
  <si>
    <t>Prihodi od pozitivnih tečajnih razlika i razlika zbog primjene valutne klauzule</t>
  </si>
  <si>
    <t>Prihodi od dividendi</t>
  </si>
  <si>
    <t>Prihodi iz dobiti trg.društava, kred.i ost.finan.inst. po posebnim propisima</t>
  </si>
  <si>
    <t>Ostali prihodi od financijske imovine</t>
  </si>
  <si>
    <t>Prihodi od nefinancijske imovine</t>
  </si>
  <si>
    <t>Naknade za koncesije</t>
  </si>
  <si>
    <t>Prihodi od zakupa i iznajmljivanja imovine</t>
  </si>
  <si>
    <t>Naknada za korištenje nefinancijske imovine</t>
  </si>
  <si>
    <t>Naknade za ceste</t>
  </si>
  <si>
    <t>Prihodi od prodaje kratkotrajne nefinancijske imovine</t>
  </si>
  <si>
    <t>Ostali prihodi od nefinancijske imovine</t>
  </si>
  <si>
    <t>Prihodi od kamata na dane zajmove</t>
  </si>
  <si>
    <t>Prihodi od kamata na dane zajmove međ.org.,inst. i tijelima EU te inoz.vladama</t>
  </si>
  <si>
    <t>Prihodi od kamata na dane zajmove neprofit. organizac., građanima i kućanstvima</t>
  </si>
  <si>
    <t>Prihodi od kamata na dane zajmove kredit. i ostalim finan.instit.u javn.sektoru</t>
  </si>
  <si>
    <t>Prihodi od kamata na dane zajmove trgovačkim društvima u javnom sektoru</t>
  </si>
  <si>
    <t>Prihodi od kamata na dane zajmove kredit. i ostalim fin.inst. izvan jav.sektora</t>
  </si>
  <si>
    <t>Prihodi od kamata na dane zajmove trg. društ. i obrtnicima izvan javnog sektora</t>
  </si>
  <si>
    <t>Prihodi od kamata na dane zajmove drugim razinama vlasti</t>
  </si>
  <si>
    <t>Prihodi od kamata na dane zajmove po protestiranim jamstvima</t>
  </si>
  <si>
    <t>Prihodi od kamata na dane zajmove neprof.org., građ. i kućan.po protest.jamst.</t>
  </si>
  <si>
    <t>Prih. od kamata na dane zajmove kred.i ost.fin.inst. u jav.sekt. po prot.jamst.</t>
  </si>
  <si>
    <t>Prihodi od kamata na dane zajmove trg.društ. u jav.sektoru po protest.jamstvima</t>
  </si>
  <si>
    <t>Prih.od kamata na dane zajmove kred.i finan.inst. izvan jav.sekt.po prot.jamst.</t>
  </si>
  <si>
    <t>Prih.od kamata na dane zajmove trg.dr.i obrtn. izvan jav.sekt.po protest.jamst.</t>
  </si>
  <si>
    <t>Prihodi od kamata na dane zajmove drugim razinama vlasti po protest. jamstvima</t>
  </si>
  <si>
    <t>Prihodi po posebnim propisima</t>
  </si>
  <si>
    <t>Prihodi od novčane naknade poslodav. zbog nezapoš. osoba s invaliditetom</t>
  </si>
  <si>
    <t>Komunalni doprinosi i naknade</t>
  </si>
  <si>
    <t>Prihodi od prodaje proizvoda i robe</t>
  </si>
  <si>
    <t>Prihodi od pruženih usluga</t>
  </si>
  <si>
    <t>Prihodi iz nadležnog proračuna za financiranje rashoda poslovanja</t>
  </si>
  <si>
    <t>Prihodi iz nadležnog proračuna za fin. rashoda za nabavu nefinac. imovine</t>
  </si>
  <si>
    <t>Prihodi iz nadležnog prorač. za fin. izdataka za fin. imovinu i otplatu zajmova</t>
  </si>
  <si>
    <t>Prihodi od HZZO-a na temelju ugovornih obveza</t>
  </si>
  <si>
    <t>Kazne i upravne mjere</t>
  </si>
  <si>
    <t>Raspored prihoda</t>
  </si>
  <si>
    <t>Prihodi od prodaje materijalne imovine - prirodnih bogatstava</t>
  </si>
  <si>
    <t>Prihodi od prodaje nematerijalne imovine</t>
  </si>
  <si>
    <t>Prihodi od prodaje građevinskih objekata</t>
  </si>
  <si>
    <t>Prihodi od prodaje postrojenja i opreme</t>
  </si>
  <si>
    <t>Prihodi od prodaje prijevoznih sredstava</t>
  </si>
  <si>
    <t>Prihodi od prodaje knjiga, umjetničkih djela i ostalih izložbenih vrijednosti</t>
  </si>
  <si>
    <t>Prihodi od prodaje višegodišnjih nasada i osnovnog stada</t>
  </si>
  <si>
    <t>Prihodi od prodaje nematerijalne proizvedene imovine</t>
  </si>
  <si>
    <t>Prihodi od prodaje plemenitih metala i ostalih pohranjenih vrijednosti</t>
  </si>
  <si>
    <t>Prihodi od prodaje zaliha</t>
  </si>
  <si>
    <t>Vlastiti izvori iz proračuna</t>
  </si>
  <si>
    <t>Ostali vlastiti izvori</t>
  </si>
  <si>
    <t>Ispravak vlastitih izvora iz proračuna za obveze</t>
  </si>
  <si>
    <t>Ispravak ostalih vlastitih izvora za obveze</t>
  </si>
  <si>
    <t>Promjene u vrijednosti i obujmu imovine</t>
  </si>
  <si>
    <t>Promjene u vrijednosti i obujmu obveza</t>
  </si>
  <si>
    <t>Obračun  prihoda i rashoda poslovanja</t>
  </si>
  <si>
    <t>Obračun prihoda i rashoda od nefinancijske imovine</t>
  </si>
  <si>
    <t>Obračun primitaka i izdataka od financijske imovine</t>
  </si>
  <si>
    <t>Višak prihoda</t>
  </si>
  <si>
    <t>Manjak prihoda</t>
  </si>
  <si>
    <t>Obračunati doprinosi za obvezno zdravstveno osiguranje</t>
  </si>
  <si>
    <t>Obračunati doprinosi za mirovinsko osiguranje</t>
  </si>
  <si>
    <t>Obračunati doprinosi za zapošljavanje</t>
  </si>
  <si>
    <t>Prihodi od prodaje proizvoda i roba i pruženih usluga</t>
  </si>
  <si>
    <t>Obračunati prihodi od HZZO-a na temelju ugovornih obveza</t>
  </si>
  <si>
    <t>Rezerviranja za otplatu zajmova/kredita koji dospijevaju u tekućoj godinu</t>
  </si>
  <si>
    <t>Ostala rezerviranja (stalna pričuva i drugo)</t>
  </si>
  <si>
    <t>Tuđa imovina dobivena na korištenje</t>
  </si>
  <si>
    <t>Dana jamstva</t>
  </si>
  <si>
    <t>Dana kreditna pisma</t>
  </si>
  <si>
    <t>Instrumenti osiguranja plaćanja</t>
  </si>
  <si>
    <t>Ostali izvanbilančni zapisi</t>
  </si>
  <si>
    <t>SREDSTVA MK-a ZA PROGRAMSKU DJELTNOST</t>
  </si>
  <si>
    <t>VIŠAK IZ  PRETHODNE GODINE RASPOREĐEN PREMA KONTIMA</t>
  </si>
  <si>
    <t>VLASTITA SREDSTVA</t>
  </si>
  <si>
    <t>UKUPNO</t>
  </si>
  <si>
    <t>IZVOR 31</t>
  </si>
  <si>
    <t>IZVOR 43</t>
  </si>
  <si>
    <t>IZVOR 52</t>
  </si>
  <si>
    <t>IZVOR 61</t>
  </si>
  <si>
    <t>UKUPNO PRIHODI</t>
  </si>
  <si>
    <t>UKUPNO RASHODI</t>
  </si>
  <si>
    <t>BROJ KONTA
(4 razina)</t>
  </si>
  <si>
    <t>Ukupni iznos iz tablice 2.</t>
  </si>
  <si>
    <t>Potpis ravnatelja ustanove</t>
  </si>
  <si>
    <t>PODACI O RAVNATELJU USTANOVE</t>
  </si>
  <si>
    <t>Ukupni iznosi iz tablice 2.</t>
  </si>
  <si>
    <t>NAZIV KONTA
(automatski se upisuje unosom kontnog broja)</t>
  </si>
  <si>
    <t>Konačno izvješće (označiti s X)</t>
  </si>
  <si>
    <t>DETALJNI OPIS IZVRŠENOG PROGRAMA
(ujedno navesti aktinosti koje su provodene programom te ukoliko ih je bilo navesti razloge odstupanja od planiranog)</t>
  </si>
  <si>
    <t xml:space="preserve">UTROŠENA VLASTITA SREDSTVA PO PROGRAMU (izvor 31) </t>
  </si>
  <si>
    <t>PROGRAMSKA DJELATNOST</t>
  </si>
  <si>
    <t xml:space="preserve">UTROŠENI IZNOS SREDSTAVA MINISTARSTVA  - prikazati utrošeni iznos sredstava Ministarstva (izvor 11) </t>
  </si>
  <si>
    <t xml:space="preserve">ugovoreno </t>
  </si>
  <si>
    <t xml:space="preserve">izvršeno </t>
  </si>
  <si>
    <t xml:space="preserve">ostali izvori financiraja </t>
  </si>
  <si>
    <t>SPECIFIKACIJA TROŠKOVA SREDSTAVA MINISTARSTVA KULTURE I MEDIJA (EUR)</t>
  </si>
  <si>
    <t>UGOVORENI IZNOS (SREDSTVA MINISTARSTVA - IZVOR 11)</t>
  </si>
  <si>
    <t>Tablica: IZVRŠENJE PLANA PROGRAMSKIH AKTIVNOSTI USTANOVA U NADLEŽNOSTI MINISTARSTVA KULTURE I MEDIJA ZA 2024. GODINU</t>
  </si>
  <si>
    <t>ZA 2024. GODINU</t>
  </si>
  <si>
    <t>Privremeno izvješće (označiti s X)</t>
  </si>
  <si>
    <t>Izložba "Tko tu koga ženi?"</t>
  </si>
  <si>
    <t>Izložba "Etimologija: Trakošćan, utvrda i legenda" ("Trakošćan: od utvrde do muzeja")</t>
  </si>
  <si>
    <t>Knjiga "Djela vojne tematike u dvorcu Trakošćan" ("Vojnici grofa Josipa Kazimira Draškovića")</t>
  </si>
  <si>
    <t>Edukacija za razvoj publike</t>
  </si>
  <si>
    <t>Rebranding, novi vizualni identitet, dizajn i oblikovanje web stranice</t>
  </si>
  <si>
    <t>Sanacija stepeništa i staza u perivoju</t>
  </si>
  <si>
    <t>Razmjena izložbi - Muzej Arouca</t>
  </si>
  <si>
    <t>Sufinanciranje energetske obnove pomoćne zgrade Dvora Trakošćan</t>
  </si>
  <si>
    <t>Organizacija konferencije i sudjelovanje na konferencijama</t>
  </si>
  <si>
    <t>Proslava 70 godina</t>
  </si>
  <si>
    <t>Konzervatorsko-restauratorski zahvati na zidnim tapetama iz druge polovice 19. stoljeća, Mala biblioteka Dvora Trakošćan</t>
  </si>
  <si>
    <t xml:space="preserve">OSTALI IZVORI FINANCIRANJA  specificirati izvor (izvor 43) </t>
  </si>
  <si>
    <t>dr.sc. Goranka Horjan</t>
  </si>
  <si>
    <t>042796281/0992138157</t>
  </si>
  <si>
    <t>ravnateljica@trakoscan.hr</t>
  </si>
  <si>
    <t xml:space="preserve">32339 Ostale usluge promidžbe i informiranja
Promidžba: 269,60 
32379 Ostale intelektualne usluge
Lektura i redaktura tekstova za izložbu: 120,00 
32391 Grafičke i tiskarske usluge, usluge kopiranja i uvezivanja i slično
Grafičko oblikovanje i tisak, montaža i dostava: 2.487,50 
32412 Naknade ostalih troškova
Smještaj organizatora izložbe: 940,70 
</t>
  </si>
  <si>
    <t xml:space="preserve">32112 Dnevnice za službeni put u inozemstvu
Dnevnice: 1.816,27 
32114 Naknada za smještaj na službenom putu u inozemstvu
Smještaj: 510,98 
32119 Ostali rashodi za službena putovanja
Viza: 45,00 
32131 Seminari, savjetovanja i simpoziji
Informatička oprema: 155,90 
Ozvučenje i video streaming foruma: 1.000,00 
Organizacija foruma: 2.326,50 
Prijevoz sudionika foruma: 650,00 
</t>
  </si>
  <si>
    <t xml:space="preserve">32332 Tisak
Tisak postera: 154,25 
32339 Ostale usluge promidžbe i informiranja
Promidžba: 3.401,88
32371 Autorski honorari
Nastup glazbenika na eventu: 827,94 
32379 Ostale intelektualne usluge
Fotografije za obljetnicu: 1.000,00 
Vođenje eventa: 150,00 
32392 Film i izrada fotografija
Izrada animacija za event: 900,00 
32399 Ostale nespomenute usluge
Fotografiranje eventa: 580,00 
Najam rasvjete za event: 3.000,00 
Prijevoz sudionika eventa: 650,00 
</t>
  </si>
  <si>
    <t xml:space="preserve">Izložba „Žene u životu samostana Arouca“ bila je postavljena u polivalentnoj dvorani dvorca Trakošćan u razdoblju od 10. svibnja do 8. srpnja 2024. godine. Partneri Dvora Trakošćan na izložbi bili su Muzej Arouca, Samostan Arouca, Portugalski javni zavod za kulturnu baštinu, Općina Arouca te Kraljevska bratovština kraljice Svete Mafalde.
Provedene aktivnosti:
1. Ljiljana Marks lektorirala je tekstove tematskih legendi (DIGITAL DUST, OBRT ZA USLUGE, VL. MARKO-JAKOV ŠIMUNOVIĆ). 
2. ŠIMIĆ &amp; CO d.o.o. dizajnirali su, tiskali, dostavili i montirali tematske legende.
3. Partnerima iz Portugala organiziran je smještaj (Hotel Trakošćan i DELMINIUM J.I.M d.o.o.)
4. Izložba je promovirana u medijima te je održano svečano otvorenje.
Ukupno je utrošeno: 3.912,85 eura
Od toga:
Sredstva Ministarstva kulture i medija: 3.817,80 eura
Vlastita sredstva: 95,05 eura
</t>
  </si>
  <si>
    <t xml:space="preserve">45111 Dodatna ulaganja na građevinskim objektima
144.992,00
</t>
  </si>
  <si>
    <t xml:space="preserve">Povodom 70 godina muzeja održan je zabavni event za uzvanike i posjetitelje te marketinška i PR kampanja za promociju Dvora Trakošćan. Svečana proslava obljetnice pod geslom „Povezani kroz vrijeme“ održana je 24. travnja 2024. godine u dvorcu Trakošćan.
Provedene aktivnosti:
1. Tiskan je poster sa zapisima iz starih knjiga dojmova (COPY CENTAR HABULAN).
2. Postavljeni su bilboard plakati (P.I.O. d.o.o., OPREMA ŠPOLJAR d.o.o.).
3. Objavljen je oglas (METROPOLITAN Hrvatska d.o.o. za informiranje).
4. Hrvoje Šenjug održao je koncert u dvorcu na svečanoj proslavi.
5. Otkupljene su stare i snimljene nove fotografije za potrebe promidžbe te je fotografiran event (STUDIO TWENTY2 j.d.o.o.).
6. Kristijan Petrović vodio je program proslave (UNI Studio, obrt za digitalno snimanje i marketing).
7. Iprodukcija, obrt za proizvodnju sadržaja, vl. Ivica Jeremić izradio je 3D model zmaja i animaciju za event.
8. Unajmljena je rasvjeta za event (LIBERO, obrt za usluge i najam, vl. Mladen Liber).
9. Organiziran je prijevoz za sudionike proslave iz Zagreba u Trakošćan i natrag (Presečki grupa d.o.o.).
10. Organiziran je svečani domjenak (SLASTICE TRI UŽITKA, PZ Ivanec, Hotel Trakošćan d.o.o., GERIĆ-MG j.d.o.o., KUDELIĆ d.o.o., Restoran Lagvić) te je nabavljeno cvijeće za event (CVJEĆARNA LJILJAN vl. Ljiljana Kramarić) - VLASTITA SREDSTVA.
Ukupno je utrošeno: 14.824,19 eura
Od toga: 
Sredstva Ministarstva kulture i medija: 10.664,07 eura
Vlastita sredstva: 4.160,12 eura
</t>
  </si>
  <si>
    <t xml:space="preserve">Provedene su sljedeće aktivnosti:
1. U Trakošćanu je 23.05.2024. održan međunarodni Forum muzealaca na temu “Kako smanjiti rizike prilagodljivim modelima upravljanja u području jačanja kapaciteta, brendiranja i prikupljanja sredstava za muzejske investicije”. Za potrebe foruma nabavljena je oprema (HABEK d.o.o.), organizirana je produkcija – audio, video i streaming eventa (VIVID ORIGINAL turistička agencija d.o.o.), prostor (Hotel Trakošćan d.o.o.) te prijevoz sudionika iz Zagreba u Trakošćan i natrag (Presečki grupa d.o.o.).
2. Ravnateljica i četiri djelatnice muzeja su 01. i 02.03.2024. uspostavile su suradnju u Beču gdje su posjetile srodne muzejske ustanove (Belvedere, Belvedere 21, FLIP – Erste Financial Life Park, Albertina, Weltmuseum Wien, Kunsthistorisches Museum) te se upoznale s pozitivnim praksama, raznolikim organizacijskim aspektima i operativnim pristupima posjećenih muzeja.
3. Ravnateljica je od 07. do 14.04.2024. bila član obrazovne delegacije RH koja je s ciljem promicanja međunarodne suradnje u području kulture i obrazovanja posjetila tri kineska grada – Peking, Jinan i Šangaj s ciljem razmjene izložbi i programa posjeta kineskih posjetitelja.
4. Ravnateljica je od 10. do 13.06.2024. sudjelovala na Generalnoj skupštini ICOM-a u Marseilleu. Sudjelovala je i na sastanku savjetodavnog odbora te na radionici vezanoj uz novi Etički kodeks ICOM-a.
5. Ravnateljica je od 07. do 12.07.2024. sudjelovala na stručnoj konferenciji u Skopju u Muzeju VMRO na temu postupanja u slučaju izvanrednih situacija.
Ukupno je utrošeno: 6.660,07 eura
Od toga: 
Sredstva Ministarstva kulture i medija: 6.504,65 eura
Vlastita sredstva: 155,42 eura
</t>
  </si>
  <si>
    <t xml:space="preserve">32339 Ostale usluge promidžbe i informiranja
Objava članka: 779,75
32371 Autorski honorari
Tekstovi, recenzije, karte: 7.701,25 
32377 Usluge agencija, studentskog servisa
Prijevod teksta na engleski jezik: 2.365,00 
32379 Ostale intelektualne usluge
Prijevod teksta na njemački jezik: 2.300,00 
Lektura, korektura i redaktura: 729,00 
Fotografiranje umjetnina za knjigu: 300,00 
32391 Grafičke i tiskarske usluge, usluge kopiranja i uvezivanja i slično
Tisak: 3.915,00 
32399 Ostale nespomenute usluge
Dizajn i prijelom: 2.110,00 
</t>
  </si>
  <si>
    <t xml:space="preserve">32112 Dnevnice za službeni put u inozemstvu
Dnevnice: 270,00 
32114 Naknada za smještaj na službenom putu u inozemstvu
Smještaj na službenom putu: 291,24 
32119 Ostali rashodi za službena putovanja
Naknada za korištenje: 67,00 
32244 Ostali materijal i dijelovi za tekuće i investicijsko održavanje
Materijal za restauriranje: 1.717,03 
32251 Sitni inventar
Rasvjeta: 99,81 
32372 Ugovori o djelu
Savjetodavne usluge: 1.072,00 
32377 Usluge agencija, studentskog servisa
Prijevod ugovora s M. Krönom: 25,00 
32378 Znanstvenoistraživačke usluge
Analiza: 756,00 
32379 Ostale intelektualne usluge
Pregled, konzervacija i restauracija: 12.097,50
Fotografiranje: 200,00
42259 Ostali instrumenti, uređaji i strojevi
Uređaji: 2.770,51 
42271 Uređaji
Muzejski usisavač: 700,28 
</t>
  </si>
  <si>
    <t xml:space="preserve">32244 Ostali materijal i dijelovi za tekuće i investicijsko održavanje
Materijal za restauriranje: 122,25 
Izvedba postava (stolarski i staklarski radovi): 4.077,75
32319 Ostale usluge za komunikaciju i prijevoz
Prijevoz muzejske građe: 250,00 
32332 Tisak
Tisak kataloga i plakata: 2.435,00 
32377 Usluge agencija, studentskog servisa (prijepisi, prijevodi i drugo)
Prijevod tekstova: 794,00 
32379 Ostale intelektualne usluge
Lektura tekstova: 284,00 
32389 Ostale računalne usluge
Multimedijalna igra: 3.000,00 
32391 Grafičke i tiskarske usluge, usluge kopiranja i uvezivanja i slično
Likovni postav izložbe i dizajn kataloga: 3.150,00 
Tisak legendi: 2.478,38 
32399 Ostale nespomenute usluge
Digitalne preslike građe: 62,41 eura
Produkt dizajn i izvedba izložbe: 4.452,50 
32922 Premije osiguranja ostale imovine
Osiguranje: 1.763,71  
42211 Računala i računalna oprema
Oprema za multimedijalnu igru: 1.460,00 
</t>
  </si>
  <si>
    <t xml:space="preserve">32389 Ostale računalne usluge
Fotografiranje i izrada videa: 1.580,00 
Intervencija na web stranici: 650,00 
Izrada web stranice: 12.110,82
Vizualni identitet: 559,18
4211 Računala i računalna oprema
Računalo: 2.550,00
</t>
  </si>
  <si>
    <t>x</t>
  </si>
  <si>
    <t xml:space="preserve">32219 Ostali materijal za potrebe redovnog poslovanja
Materijal za edukativne radionice za izložbu: 1.937,50
32244 Ostali materijal i dijelovi za tekuće i investicijsko održavanje
Izvedba postava: 3.885,09 
32332 Tisak
Tisak kataloga: 3.116,25
32339 Ostale usluge promidžbe i informiranja
Objava članaka: 2.100,00 
32371 Autorski honorari
Koncert na otvorenju: 671,29 
32377 Usluge agencija, studentskog servisa
Prijevod tekstova: 734,50 
32379 Ostale intelektualne usluge
Lektura tekstova: 472,00 
Prijevod tekstova: 709,00
32389 Ostale računalne usluge
Digitalni sadržaj: 1.200,00 
Multimedijalna igra: 11.725,00
32391 Grafičke i tiskarske usluge, usluge kopiranja i uvezivanja i sl
Oblikovanje kataloga: 3.337,50
Oblikovanje postera i banera: 1.750,31
32399 Ostale nespomenute usluge
Fotografiranje predmeta: 550,00 
Izrada modela dvorca: 1.000,00 
Fotografiranje otvorenja: 260,00 
Prijevoz sudionika: 572,00 
Likovni postav izložbe: 6.674,38 
</t>
  </si>
  <si>
    <t xml:space="preserve">Provedene aktivnosti:
1. Dubravko Hrupa fotografirao je umjetnine i interijer dvorca za potrebe izrade nove web stranice (STUDIO TWENTY2 j.d.o.o).
2. Izrađen je novi vizualni identitet muzeja (R + V d.o.o.).
3. Izvršena je intervencija (Bradati guru, obrt za digitalne djelatnosti, vl. Tomislav Buza) te je dizajnirana i oblikovana nova web stranica muzeja (INTERNET JELOVNIK d.o.o.).
4. Nabavljeno je računalo (INFO „M“ Računala).
Ukupno je utrošeno: 22.991,50 eura
Od toga: 
Sredstva Ministarstva kulture i medija: 17.450,00 eura
Vlastita sredstva: 5.541,50 eura
</t>
  </si>
  <si>
    <t xml:space="preserve">1. Proveden je postupak javne nabave te je s tvrtkom VODOPRIVREDA-ZAGORJE d.o.o. sklopljen Ugovor o izvođenju radova energetske obnove pomoćne zgrade Dvora Trakošćan s rokom izvršenja od 13 mjeseci od uvođenja u posao koje je provedeno 16.07.2024. Do sada su ispostavljene tri privremene situacije.
2. S tvrtkom STUDIO NEXAR d.o.o. sklopljen je ugovor o obavljanju usluge stručnog nadzora i koordinatora zaštite na radu.
3. S tvrtkom Building d.o.o. sklopljen je Ugovor o obavljanju projektantskog nadzora.
4. Tvrtka SUBNECTO d.o.o. obavlja poslove vođenja projekta.
5. Tvrtka BDC d.o.o. obavlja poslove poslovnog savjetovanja u svezi vođenja i upravljanja projektom.
6. Izrađeni su privremena ploča i ostali potrebni promidžbeni materijali.
Ukupno je utrošeno: 209.726,05 eura
Od toga: 
Sredstva Ministarstva kulture i medija: 144.992,00 eura 
Vlastita sredstva: 27.624,04 eura
EU sredstva: 37.110,01 eura
</t>
  </si>
  <si>
    <t xml:space="preserve">32329 Ostale usluge tekućeg i investicijskog održavanja
Projektiranje (stepenište): 184,13 
Radovi (stepenište): 50.549,87
Radovi (staze): 185.065,71
32379 Ostale intelektualne usluge
Projektiranje (staze): 13.748,00
32399 Ostale nespomenute usluge
Stručni nadzor (stepenište): 1.166,13
Stručni nadzor (staze): 7.365,00
</t>
  </si>
  <si>
    <t xml:space="preserve">Na zidnim tapetama iz Male biblioteke izvedeni su konzervatorsko-restauratorski zahvati te su provedene sljedeće aktivnosti:
1. Restauratorica Valentina Meštrić koja provodi zahvate prisustvovala je konferenciji u Berlinu gdje je stekla dodatna potrebna znanja za provođenje zahvata.
2. Nabavljen je potreban materijal za konzervaciju i restauraciju tapeta (Ljekarna Zubović, JURIČEK, vl. Jakov Juriček, CRESCAT d.o.o., NECO d.o.o.).
3. Nabavljeni su potrebni uređaji za konzervaciju i restauraciju tapeta (LEDaudio d.o.o., CRESCAT d.o.o.).
4. S Andrejom Dragojević sklopljen je Ugovor o djelu za pružanje savjetodavnih usluga za izvođenje konzervatorsko-restauratorskih zahvata na tapetama.
5. ARCHEOLAB, Obrt za tehničke analize, vl. Tea Zubin Ferri proveo je potrebne analize tapeta.
6. Restaurator Markus Krön izveo je dio konzervatorsko-restauratorskih zahvata na tapetama.
7. Dubravko Hrupa fotografirao je različite faze restauracije tapeta (STUDIO TWENTY2 j.d.o.o).
Ukupno je utrošeno: 20.789,58 eura
Od toga: 
Sredstva Ministarstva kulture i medija: 20.066,37 eura
Vlastita sredstva: 723,21 eura
</t>
  </si>
  <si>
    <t xml:space="preserve">Priređena je, tiskana i promovirana publikacija „Vojnici grofa Josipa Kazimira Draškovića – katalog likovnih djela vojne tematike iz 18. stoljeća u Dvoru Trakošćanu“.
Provedene aktivnosti:
1. Vladimir Brnardić napisao je i uredio tekstove za katalog. Tekstove su također napisali Ivan Mravlinčić, Harald Skala i Marina Bregovac Pisk.
2. Izrađene su recenzije kataloga (Juraj Balić i Sanja Cvetnić).
3. Helena Kubal pripremila je i uredila geografske karte za katalog.
4. Dubravko Hrupa snimio je fotografije umjetnina za katalog (STUDIO TWENTY2 j.d.o.o.).
5. Lučana Banek prevela je tekst kataloga na engleski jezik („LUČ“ OBRT ZA PREVOĐENJE I PODUKU, VL. LUČANA BANEK).
6. Ines Meštrović prevela je tekst kataloga na njemački jezik.
7. Ljiljana Marks lektorirala je tekst kataloga (DIGITAL DUST, OBRT ZA USLUGE, VL. MARKO-JAKOV ŠIMUNOVI).
8. Matija Dronjić dizajnirao je i prelomio katalog (MCS, obrta za kreativne usluge).
9. Tiskana je hrvatska verzija kataloga (KERSCHOFFSET d.o.o.).
10. Katalog je promoviran na Interliberu.
11. Objavljen je članak o katalogu.
12. Dizajnirani su i tiskani plakat i deplijani o katalogu (KLINGER d.o.o.)
Ukupno je utrošeno: 23.170,25 eura
Od toga: 
Sredstva Ministarstva kulture i medija: 20.200,00 eura
Vlastita sredstva: 470,25 eura
Ostali izvori (JANAF): 2.500,00
</t>
  </si>
  <si>
    <t xml:space="preserve">Provedene su brojne školske i obiteljske radionice („Mali detektivi“, „Zmaj, vještica i tajni prolaz“, „Radionica kaligrafije“, „Heraldička radionica“).
Potrebno je izdvojiti nekoliko održanih posebnih programa u sklopu kojih su održana predavanja, koncerti, predstave i promocije:
1. Noć muzeja 26.01.2024.
2. Kineski zmaj u zmajskom dvorcu 04.02.2024.
3. Tjedan zaljubljenih u Trakošćanu 12. do 18.02.2024.
4. Međunarodni dan žena 08.03.2024.
5. Trakošćan u zelenom 15.03.2024.
6. Noć tvrđava 10.05.2024.
7. Dan muzeja 18.05.2024.
8. Brk i brada -  nekada i sada 07.09.2024.
9. Magična noć 26.10.2024.
Izrađena je edukativno multimedijalna aplikacija (NOVENA d.o.o. za računalne usluge i dizajn).
Ukupno je utrošeno: 33.487,59 eura
Od toga: 
Sredstva Ministarstva kulture i medija:  19.773,95 eura
Vlastita sredstva: 13.713,64 eura
</t>
  </si>
  <si>
    <t xml:space="preserve">32211 Uredski materijal
Materijal za radionice: 947,82 
32244 Ostali materijal i dijelovi za tekuće i 
Investicijsko održavanje
Materijal za radionice (zmaj): 6,95
32334 Promidžbeni materijal
Promotivni okvir: 45,50   
32339 Ostale usluge promidžbe i informiranja
Objave (web, mreže, tisak, bilboardi): 2.683,63
32371 Autorski honorari
Autorski ugovori izvođača: 5.064,76
32377 Usluge agencija, studentskog servisa
Dizajn vizuala: 198,24 
32379 Ostale intelektualne usluge
Predavanja i predstave: 1.550,00
Oslikavanje: 200,00 
Fotografiranje i dizajn: 910,00 
32389 Ostale računalne usluge
Izrada edukativno multimedijalne aplikacije: 5.508,48
32399 Ostale nespomenute usluge
Fotografiranje i dizajn: 1.500,00 
Koncert: 229,51
Rasvjeta: 798,75
32922 Premija osiguranja ostale imovine
Osiguranje: 130,31 
</t>
  </si>
  <si>
    <t xml:space="preserve">OSTALI IZVORI FINANCIRANJA  specificirati izvor (izvor 52) </t>
  </si>
  <si>
    <t xml:space="preserve">Izložba „Trakošćan: od burga do muzeja“ bila je postavljena u dvorcu Trakošćan od 10. listopada 2024. do 10. veljače 2025. godine.
Provedene aktivnosti:
1. Nacionalna i sveučilišna knjižnica u Zagrebu ustupila je, skenirala i dostavila fotografije dokumenata za izložbu i katalog.
2. Ivan Mravlinčić osmislio je stručnu koncepciju izložbe i napisao tekstove za izložbu i katalog.
3. Maja Šimić osmislila je likovni postav izložbe (ŠIMIĆ &amp; CO d.o.o.).
4. Izvedeni su staklarski radovi za postav izložbe (Staklorez-Burić d.o.o.).
5. Lučana Banek prevela je tekstove tematskih i predmetnih legendi kao i tekst kataloga na engleski jezik („LUČ“ OBRT ZA PREVOĐENJE I PODUKU, VL. LUČANA BANEK).
6. Ines Meštrović prevela je tekstove na njemački jezik.
7. Ljiljana Marks lektorirala je tekstove tematskih i predmetnih legendi kao i tekst kataloga (DIGITAL DUST, OBRT ZA USLUGE, VL. MARKO-JAKOV ŠIMUNOVIĆ).
8. Dubravko Hrupa snimio je fotografije za izložbu i katalog te otvorenje izložbe (STUDIO TWENTY2 j.d.o.o.).
9. ŠIMIĆ &amp; CO d.o.o. tiskao je tematske i predmetne legende, montirao i postavio izložbu.
10. Smartera solutions, obrt za savjetovanje i ostale usluge, vl. Krešimir Jurak osmislio je digitalne sadržaje za izložbu.
11. Karlo Ugarković izradio je model dvorca za izložbu (kromarh d.o.o.).
12. Osmišljena je multimedijalna igra uz izložbu (IQuest j.d.o.o.).
13. Održano je svečano otvorenje izložbe.
14. Organiziran je prijevoz za sudionike otvorenja iz Zagreba u Trakošćan i natrag (Presečki grupa d.o.o.).
15. Zvonimir Šestak izveo je glazbeni nastup povodom otvorenja izložbe.
16. U Nacionalu i Meridijanima objavljeni su članci o izložbi.
17. Maja Nikin Šimić dizajnirala je katalog izložbe.
18. Tiskan je katalog izložbe (Sveučilišna tiskara d.o.o.).
19. R PLUS V d.o.o. dizajnirali su i tiskali postere i baner.
20. U sklopu izložbe održane su edukativne radionice te je za njih nabavljen materijal (ŠIMIĆ &amp; CO d.o.o.).
Ukupno je utrošeno: 42.008,45 eura
Od toga:
Sredstva Ministarstva kulture i medija: 40.694,82 eura
Vlastita sredstva: 1.313,63 eura
</t>
  </si>
  <si>
    <t xml:space="preserve">1. SANACIJA DRVENOG STEPENIŠTA ZA PRISTUP DVORCU
1. Tvrtka PRO-NEX PROJEKTI d.o.o. izradila je troškovnik za sanaciju stepeništa.
2. Proveden je postupak jednostavne nabave te je s tvrtkom TTG d.o.o. sklopljen Ugovor o nabavi radova s 31.8.2024. kao rokom dovršenja radova.
3. S tvrtkom PRO-NEX PROJEKTI d.o.o. sklopljen je Ugovor o obavljanju stručnog nadzora.
4. Jelena Đurman imenovana je voditeljicom arheološkog nadzora.
5. Radovi su dovršeni te je 29.8.2024. izvršen pregled i primopredaja.
2. SANACIJA I GRAĐEVINSKI ZAHVATI NA STAZAMA, KLIZIŠTIMA I ODVODNJI DO DVORCA
1. Tvrtka MAORING d.o.o. izradila je Glavni projekt Uređenja staze u perivoju dvorca Trakošćan.
2. Proveden je postupak javne nabave te je s tvrtkom „TARAC“ građevinarstvo, prijevoz i trgovina sklopljen Ugovor o izvođenju radova sanacije i građevinskih zahvata na stazama, klizištima i odvodnji s 20.12.2024. kao rokom dovršenja radova. 
3. Tvrtka MAORING d.o.o. angažirana je za obavljanje stručnog nadzora.
4. Jelena Đurman imenovana je voditeljicom arheološkog nadzora.
5. Radovi su dovršeni te je 17.1.2025. izvršen pregled i primopredaja.
3. UREĐENJE PJEŠAČKE STAZE DO KAPELICE STAZE DO KAPELE SV.KRIŽA
1. Tvrtka MAORING d.o.o. izradila je Glavni projekt Uređenja staze do kapele Sv. Križa u perivoju dvorca Trakošćan.
2. Proveden je postupak javne nabave te je s tvrtkom „TARAC“ građevinarstvo, prijevoz i trgovina sklopljen Ugovor o izvođenju radova uređenja pješačke staze do kapelice sv. Križa u perivoju dvorca Trakošćan s 15.1.2025. kao rokom dovršenja radova. Izvođač je 3.12.2024. uveden u posao. Do sada je ispostavljena jedna privremena situacija.
3. Tvrtka MAORING d.o.o. angažirana je za obavljanje stručnog nadzora.
4. Jelena Đurman imenovana je voditeljicom arheološkog nadzora.
Ukupno je utrošeno: 258.078,84 eura
Od toga: 
Sredstva Ministarstva kulture i medija: 258.078,84 eura 
Vlastita sredstva: 0,00 eura
</t>
  </si>
  <si>
    <t xml:space="preserve">Izložba „Tko tu koga ženi?“ bila je postavljena u dvorcu Trakošćan u razdoblju od 24. travnja do 15. rujna 2024. godine. 
Provedene aktivnosti:
1. Restauriran je dio muzejske građe koja je bila izložena na izložbi te je za to nabavljen materijal (CRESCAT d.o.o.).
2. Hrvatski državni arhiv ustupio je, skenirao i dostavio fotografije dokumenata za izložbu i katalog.
3. Posuđena muzejska građa osigurana je od požara, provalne krađe te je osiguran njezin transport (CROATIA OSIGURANJE d.d.).
4. Muzejski predmeti posuđeni od strane partnerskih muzeja dopremljeni su u Trakošćan te su po zatvaranju izložbe vraćeni u Zagreb. (AUTRE CARGO D.O.O.).
5. Andreja Srednoselec osmislila je stručnu koncepciju izložbe i napisala tekstove za izložbu i katalog.
6. Ana Katurić osmislila je likovni postav izložbe te je dizajnirala katalog (KONCEPT ADV, obrt za savjetovanje i ostale umjetničke djelatnosti, vl. Vjeran Vukašinović).
7. Osmišljen je dizajn i izvedba izložbenih elemenata (ARHITEKTI PAULIĆ d.o.o).
8. Izvedeni su stolarski, bravarski i staklarski radovi za postav izložbe (ANKER PROMET d.o.o., COLOR DESIGN d.o.o., GORICA STAKLO d.o.o., BIROMAT d.o.o., CS d.o.o.).
9. Lučana Banek prevela je tekstove tematskih i predmetnih legendi kao i tekst kataloga na engleski jezik („LUČ“ OBRT ZA PREVOĐENJE I PODUKU, VL. LUČANA BANEK).
10. Ljiljana Marks lektorirala je tekstove tematskih i predmetnih legendi kao i tekst kataloga (DIGITAL DUST, OBRT ZA USLUGE, VL. MARKO-JAKOV ŠIMUNOVIĆ).
11. TEAM PRINT d.o.o. tiskao je tematske i predmetne legende za izložbu.
12. GROW d.o.o. osmislio je multimedijalnu igru za izložbu te su nabavljeni tableti za korištenje igre.
13. Održano je svečano otvorenje izložbe.
14. Tiskan je katalog izložbe (Sveučilišna tiskara d.o.o.).
15. Održana je promocija kataloga na Interliberu te u Gradskom muzeju Varaždin.
Ukupno je utrošeno: 28.971,42 eura
Od toga:
Sredstva Ministarstva kulture i medija: 24.330,00 eura
Vlastita sredstva: 4.641,42 eura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</si>
</sst>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
    <numFmt numFmtId="165" formatCode="00000000"/>
    <numFmt numFmtId="166" formatCode="00000000000"/>
    <numFmt numFmtId="167" formatCode="_-* #,##0.00\ [$€-1]_-;\-* #,##0.00\ [$€-1]_-;_-* &quot;-&quot;??\ [$€-1]_-;_-@_-"/>
  </numFmts>
  <fonts count="37" x14ac:knownFonts="1">
    <font>
      <sz val="11"/>
      <color indexed="8"/>
      <name val="Calibri"/>
      <family val="2"/>
      <charset val="238"/>
    </font>
    <font>
      <b/>
      <sz val="10"/>
      <color indexed="8"/>
      <name val="Arial"/>
      <family val="2"/>
      <charset val="238"/>
    </font>
    <font>
      <b/>
      <sz val="12"/>
      <color indexed="8"/>
      <name val="Arial"/>
      <family val="2"/>
      <charset val="238"/>
    </font>
    <font>
      <sz val="10"/>
      <color indexed="8"/>
      <name val="Arial"/>
      <family val="2"/>
      <charset val="238"/>
    </font>
    <font>
      <sz val="10"/>
      <name val="Tahoma"/>
      <family val="2"/>
      <charset val="238"/>
    </font>
    <font>
      <b/>
      <sz val="9"/>
      <name val="Arial"/>
      <family val="2"/>
      <charset val="238"/>
    </font>
    <font>
      <sz val="9"/>
      <name val="Arial"/>
      <family val="2"/>
      <charset val="238"/>
    </font>
    <font>
      <sz val="14"/>
      <color indexed="8"/>
      <name val="Arial"/>
      <family val="2"/>
      <charset val="238"/>
    </font>
    <font>
      <sz val="10"/>
      <color indexed="8"/>
      <name val="Calibri"/>
      <family val="2"/>
      <charset val="238"/>
    </font>
    <font>
      <sz val="11"/>
      <color indexed="8"/>
      <name val="Calibri"/>
      <family val="2"/>
      <charset val="238"/>
    </font>
    <font>
      <sz val="9"/>
      <color indexed="8"/>
      <name val="Calibri"/>
      <family val="2"/>
      <charset val="238"/>
    </font>
    <font>
      <sz val="12"/>
      <color indexed="8"/>
      <name val="Arial"/>
      <family val="2"/>
      <charset val="238"/>
    </font>
    <font>
      <b/>
      <sz val="12"/>
      <color indexed="8"/>
      <name val="Calibri"/>
      <family val="2"/>
      <charset val="238"/>
    </font>
    <font>
      <sz val="12"/>
      <color indexed="8"/>
      <name val="Calibri"/>
      <family val="2"/>
      <charset val="238"/>
    </font>
    <font>
      <sz val="11"/>
      <color indexed="8"/>
      <name val="Arial"/>
      <family val="2"/>
      <charset val="238"/>
    </font>
    <font>
      <b/>
      <sz val="14"/>
      <color indexed="8"/>
      <name val="Calibri"/>
      <family val="2"/>
      <charset val="238"/>
    </font>
    <font>
      <u/>
      <sz val="11"/>
      <color theme="10"/>
      <name val="Calibri"/>
      <family val="2"/>
      <charset val="238"/>
    </font>
    <font>
      <sz val="10"/>
      <name val="Arial"/>
      <family val="2"/>
      <charset val="238"/>
    </font>
    <font>
      <b/>
      <sz val="8"/>
      <color theme="1"/>
      <name val="Arial Narrow"/>
      <family val="2"/>
      <charset val="238"/>
    </font>
    <font>
      <sz val="8"/>
      <color theme="1"/>
      <name val="Arial Narrow"/>
      <family val="2"/>
      <charset val="238"/>
    </font>
    <font>
      <b/>
      <sz val="11"/>
      <name val="Arial Narrow"/>
      <family val="2"/>
      <charset val="238"/>
    </font>
    <font>
      <b/>
      <sz val="11"/>
      <color theme="1"/>
      <name val="Arial Narrow"/>
      <family val="2"/>
      <charset val="238"/>
    </font>
    <font>
      <b/>
      <sz val="10"/>
      <name val="Arial Narrow"/>
      <family val="2"/>
      <charset val="238"/>
    </font>
    <font>
      <b/>
      <sz val="8"/>
      <name val="Arial Narrow"/>
      <family val="2"/>
      <charset val="238"/>
    </font>
    <font>
      <b/>
      <sz val="18"/>
      <color indexed="8"/>
      <name val="Arial"/>
      <family val="2"/>
      <charset val="238"/>
    </font>
    <font>
      <b/>
      <sz val="10"/>
      <color rgb="FFFF0000"/>
      <name val="Arial Narrow"/>
      <family val="2"/>
      <charset val="238"/>
    </font>
    <font>
      <b/>
      <sz val="11"/>
      <color rgb="FFFF0000"/>
      <name val="Arial Narrow"/>
      <family val="2"/>
      <charset val="238"/>
    </font>
    <font>
      <b/>
      <sz val="11"/>
      <color rgb="FF0070C0"/>
      <name val="Arial Narrow"/>
      <family val="2"/>
      <charset val="238"/>
    </font>
    <font>
      <b/>
      <sz val="10"/>
      <color rgb="FF0070C0"/>
      <name val="Arial Narrow"/>
      <family val="2"/>
      <charset val="238"/>
    </font>
    <font>
      <b/>
      <sz val="11"/>
      <color theme="9"/>
      <name val="Arial Narrow"/>
      <family val="2"/>
      <charset val="238"/>
    </font>
    <font>
      <b/>
      <sz val="11"/>
      <color indexed="8"/>
      <name val="Calibri"/>
      <family val="2"/>
      <charset val="238"/>
    </font>
    <font>
      <b/>
      <sz val="12"/>
      <name val="Arial"/>
      <family val="2"/>
      <charset val="238"/>
    </font>
    <font>
      <b/>
      <sz val="10"/>
      <name val="Arial"/>
      <family val="2"/>
      <charset val="238"/>
    </font>
    <font>
      <b/>
      <sz val="10"/>
      <color indexed="8"/>
      <name val="Calibri"/>
      <family val="2"/>
      <charset val="238"/>
    </font>
    <font>
      <sz val="10"/>
      <name val="Calibri"/>
      <family val="2"/>
      <charset val="238"/>
    </font>
    <font>
      <sz val="7.5"/>
      <color indexed="8"/>
      <name val="Calibri"/>
      <family val="2"/>
      <charset val="238"/>
    </font>
    <font>
      <sz val="8"/>
      <color indexed="8"/>
      <name val="Calibri"/>
      <family val="2"/>
      <charset val="238"/>
    </font>
  </fonts>
  <fills count="10">
    <fill>
      <patternFill patternType="none"/>
    </fill>
    <fill>
      <patternFill patternType="gray125"/>
    </fill>
    <fill>
      <patternFill patternType="solid">
        <fgColor them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28">
    <border>
      <left/>
      <right/>
      <top/>
      <bottom/>
      <diagonal/>
    </border>
    <border>
      <left style="double">
        <color indexed="8"/>
      </left>
      <right style="thin">
        <color indexed="8"/>
      </right>
      <top style="double">
        <color indexed="8"/>
      </top>
      <bottom style="hair">
        <color indexed="8"/>
      </bottom>
      <diagonal/>
    </border>
    <border>
      <left style="thin">
        <color indexed="8"/>
      </left>
      <right style="thin">
        <color indexed="8"/>
      </right>
      <top style="double">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bottom/>
      <diagonal/>
    </border>
    <border>
      <left style="thin">
        <color indexed="8"/>
      </left>
      <right style="double">
        <color indexed="8"/>
      </right>
      <top style="double">
        <color indexed="8"/>
      </top>
      <bottom style="hair">
        <color indexed="8"/>
      </bottom>
      <diagonal/>
    </border>
    <border>
      <left style="double">
        <color indexed="8"/>
      </left>
      <right style="thin">
        <color indexed="8"/>
      </right>
      <top/>
      <bottom style="hair">
        <color indexed="8"/>
      </bottom>
      <diagonal/>
    </border>
    <border>
      <left style="thin">
        <color indexed="8"/>
      </left>
      <right style="double">
        <color indexed="8"/>
      </right>
      <top style="hair">
        <color indexed="8"/>
      </top>
      <bottom style="hair">
        <color indexed="8"/>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s>
  <cellStyleXfs count="6">
    <xf numFmtId="0" fontId="0" fillId="0" borderId="0"/>
    <xf numFmtId="0" fontId="16" fillId="0" borderId="0" applyNumberFormat="0" applyFill="0" applyBorder="0" applyAlignment="0" applyProtection="0"/>
    <xf numFmtId="0" fontId="16" fillId="0" borderId="0" applyNumberFormat="0" applyFill="0" applyBorder="0" applyAlignment="0" applyProtection="0">
      <alignment vertical="top"/>
      <protection locked="0"/>
    </xf>
    <xf numFmtId="0" fontId="9" fillId="0" borderId="0"/>
    <xf numFmtId="0" fontId="4" fillId="0" borderId="0"/>
    <xf numFmtId="0" fontId="4" fillId="0" borderId="0"/>
  </cellStyleXfs>
  <cellXfs count="136">
    <xf numFmtId="0" fontId="0" fillId="0" borderId="0" xfId="0"/>
    <xf numFmtId="0" fontId="3" fillId="0" borderId="0" xfId="0" applyFont="1" applyAlignment="1">
      <alignment vertical="center" wrapText="1"/>
    </xf>
    <xf numFmtId="0" fontId="5" fillId="0" borderId="1" xfId="4" applyFont="1" applyBorder="1" applyAlignment="1">
      <alignment horizontal="center" vertical="center" wrapText="1"/>
    </xf>
    <xf numFmtId="0" fontId="5" fillId="0" borderId="2" xfId="4" applyFont="1" applyBorder="1" applyAlignment="1">
      <alignment horizontal="center" vertical="center" wrapText="1"/>
    </xf>
    <xf numFmtId="0" fontId="6" fillId="0" borderId="3" xfId="5" applyFont="1" applyBorder="1" applyAlignment="1">
      <alignment horizontal="left" vertical="center" wrapText="1" indent="1"/>
    </xf>
    <xf numFmtId="0" fontId="5" fillId="0" borderId="4" xfId="4" applyFont="1" applyBorder="1" applyAlignment="1">
      <alignment horizontal="center" vertical="center" wrapText="1"/>
    </xf>
    <xf numFmtId="0" fontId="1" fillId="0" borderId="0" xfId="0" applyFont="1" applyAlignment="1">
      <alignment vertical="center"/>
    </xf>
    <xf numFmtId="0" fontId="3" fillId="0" borderId="0" xfId="0" applyFont="1" applyAlignment="1">
      <alignment vertical="center"/>
    </xf>
    <xf numFmtId="0" fontId="7" fillId="0" borderId="0" xfId="0" applyFont="1" applyAlignment="1">
      <alignment horizontal="center" vertical="center"/>
    </xf>
    <xf numFmtId="0" fontId="1" fillId="0" borderId="0" xfId="0" applyFont="1" applyAlignment="1">
      <alignment horizontal="left" vertical="center" indent="1"/>
    </xf>
    <xf numFmtId="0" fontId="5" fillId="0" borderId="5" xfId="4" applyFont="1" applyBorder="1" applyAlignment="1">
      <alignment horizontal="center" vertical="center" wrapText="1"/>
    </xf>
    <xf numFmtId="164" fontId="6" fillId="0" borderId="6" xfId="3" applyNumberFormat="1" applyFont="1" applyBorder="1" applyAlignment="1">
      <alignment horizontal="center" vertical="center" wrapText="1"/>
    </xf>
    <xf numFmtId="1" fontId="6" fillId="0" borderId="3" xfId="3" applyNumberFormat="1" applyFont="1" applyBorder="1" applyAlignment="1">
      <alignment horizontal="right" vertical="center" wrapText="1"/>
    </xf>
    <xf numFmtId="0" fontId="6" fillId="0" borderId="3" xfId="3" applyFont="1" applyBorder="1" applyAlignment="1">
      <alignment horizontal="left" vertical="center" wrapText="1" indent="1"/>
    </xf>
    <xf numFmtId="165" fontId="6" fillId="0" borderId="3" xfId="3" applyNumberFormat="1" applyFont="1" applyBorder="1" applyAlignment="1">
      <alignment horizontal="center" vertical="center" wrapText="1"/>
    </xf>
    <xf numFmtId="0" fontId="6" fillId="0" borderId="7" xfId="3" applyFont="1" applyBorder="1" applyAlignment="1">
      <alignment horizontal="center" vertical="center"/>
    </xf>
    <xf numFmtId="165" fontId="6" fillId="0" borderId="3" xfId="3" quotePrefix="1" applyNumberFormat="1" applyFont="1" applyBorder="1" applyAlignment="1">
      <alignment horizontal="center" vertical="center" wrapText="1"/>
    </xf>
    <xf numFmtId="0" fontId="6" fillId="0" borderId="4" xfId="3" applyFont="1" applyBorder="1" applyAlignment="1">
      <alignment horizontal="left" vertical="center" wrapText="1" indent="1"/>
    </xf>
    <xf numFmtId="165" fontId="6" fillId="0" borderId="3" xfId="3" applyNumberFormat="1" applyFont="1" applyBorder="1" applyAlignment="1">
      <alignment horizontal="left" vertical="center" wrapText="1" indent="1"/>
    </xf>
    <xf numFmtId="165" fontId="6" fillId="0" borderId="3" xfId="3" applyNumberFormat="1" applyFont="1" applyBorder="1" applyAlignment="1">
      <alignment horizontal="center" vertical="center"/>
    </xf>
    <xf numFmtId="1" fontId="6" fillId="0" borderId="3" xfId="3" applyNumberFormat="1" applyFont="1" applyBorder="1" applyAlignment="1">
      <alignment horizontal="right" vertical="center"/>
    </xf>
    <xf numFmtId="0" fontId="16" fillId="0" borderId="0" xfId="1" applyProtection="1"/>
    <xf numFmtId="0" fontId="8" fillId="0" borderId="0" xfId="0" applyFont="1"/>
    <xf numFmtId="0" fontId="10" fillId="0" borderId="0" xfId="0" applyFont="1" applyAlignment="1" applyProtection="1">
      <alignment horizontal="left" vertical="top" wrapText="1"/>
      <protection locked="0"/>
    </xf>
    <xf numFmtId="4" fontId="10" fillId="0" borderId="0" xfId="0" applyNumberFormat="1" applyFont="1" applyAlignment="1" applyProtection="1">
      <alignment horizontal="right" vertical="top" wrapText="1"/>
      <protection locked="0"/>
    </xf>
    <xf numFmtId="0" fontId="10" fillId="0" borderId="0" xfId="0" applyFont="1" applyAlignment="1" applyProtection="1">
      <alignment horizontal="center" vertical="center" wrapText="1"/>
      <protection locked="0"/>
    </xf>
    <xf numFmtId="0" fontId="6" fillId="0" borderId="0" xfId="3" applyFont="1" applyAlignment="1">
      <alignment horizontal="left" vertical="center" wrapText="1" indent="1"/>
    </xf>
    <xf numFmtId="0" fontId="13" fillId="0" borderId="0" xfId="0" applyFont="1"/>
    <xf numFmtId="0" fontId="11" fillId="0" borderId="0" xfId="0" applyFont="1" applyAlignment="1">
      <alignment horizontal="right" vertical="center"/>
    </xf>
    <xf numFmtId="0" fontId="12" fillId="2" borderId="12" xfId="0" applyFont="1" applyFill="1" applyBorder="1" applyAlignment="1">
      <alignment horizontal="left"/>
    </xf>
    <xf numFmtId="0" fontId="13" fillId="2" borderId="12" xfId="0" applyFont="1" applyFill="1" applyBorder="1"/>
    <xf numFmtId="0" fontId="13" fillId="2" borderId="13" xfId="0" applyFont="1" applyFill="1" applyBorder="1"/>
    <xf numFmtId="0" fontId="2" fillId="0" borderId="0" xfId="0" applyFont="1" applyAlignment="1">
      <alignment vertical="center"/>
    </xf>
    <xf numFmtId="0" fontId="13" fillId="0" borderId="12" xfId="0" applyFont="1" applyBorder="1"/>
    <xf numFmtId="0" fontId="13" fillId="0" borderId="13" xfId="0" applyFont="1" applyBorder="1" applyProtection="1">
      <protection locked="0"/>
    </xf>
    <xf numFmtId="0" fontId="13" fillId="0" borderId="13" xfId="0" applyFont="1" applyBorder="1"/>
    <xf numFmtId="49" fontId="13" fillId="0" borderId="0" xfId="0" applyNumberFormat="1" applyFont="1"/>
    <xf numFmtId="49" fontId="13" fillId="0" borderId="12" xfId="0" applyNumberFormat="1" applyFont="1" applyBorder="1" applyProtection="1">
      <protection locked="0"/>
    </xf>
    <xf numFmtId="0" fontId="14" fillId="0" borderId="0" xfId="0" applyFont="1" applyAlignment="1">
      <alignment horizontal="right" vertical="center"/>
    </xf>
    <xf numFmtId="0" fontId="17" fillId="0" borderId="0" xfId="0" applyFont="1"/>
    <xf numFmtId="3" fontId="18" fillId="4" borderId="20" xfId="0" applyNumberFormat="1" applyFont="1" applyFill="1" applyBorder="1" applyAlignment="1">
      <alignment horizontal="center" vertical="center" wrapText="1"/>
    </xf>
    <xf numFmtId="3" fontId="19" fillId="4" borderId="20" xfId="0" applyNumberFormat="1" applyFont="1" applyFill="1" applyBorder="1" applyAlignment="1">
      <alignment horizontal="center" vertical="center" wrapText="1"/>
    </xf>
    <xf numFmtId="0" fontId="20" fillId="0" borderId="20" xfId="0" applyFont="1" applyBorder="1" applyAlignment="1">
      <alignment horizontal="center" vertical="center" wrapText="1"/>
    </xf>
    <xf numFmtId="4" fontId="21" fillId="5" borderId="20" xfId="0" applyNumberFormat="1" applyFont="1" applyFill="1" applyBorder="1" applyAlignment="1">
      <alignment horizontal="right" vertical="center" wrapText="1"/>
    </xf>
    <xf numFmtId="4" fontId="21" fillId="0" borderId="20" xfId="0" applyNumberFormat="1" applyFont="1" applyBorder="1" applyAlignment="1">
      <alignment horizontal="right" vertical="center" wrapText="1"/>
    </xf>
    <xf numFmtId="4" fontId="0" fillId="0" borderId="0" xfId="0" applyNumberFormat="1"/>
    <xf numFmtId="0" fontId="22" fillId="0" borderId="20" xfId="0" applyFont="1" applyBorder="1" applyAlignment="1">
      <alignment horizontal="left" vertical="center" wrapText="1"/>
    </xf>
    <xf numFmtId="4" fontId="21" fillId="5" borderId="15" xfId="0" applyNumberFormat="1" applyFont="1" applyFill="1" applyBorder="1" applyAlignment="1">
      <alignment horizontal="right" vertical="center" wrapText="1"/>
    </xf>
    <xf numFmtId="0" fontId="22" fillId="0" borderId="19" xfId="0" applyFont="1" applyBorder="1" applyAlignment="1">
      <alignment horizontal="left" vertical="center" wrapText="1"/>
    </xf>
    <xf numFmtId="0" fontId="20" fillId="5" borderId="21" xfId="0" applyFont="1" applyFill="1" applyBorder="1" applyAlignment="1">
      <alignment horizontal="left" vertical="center" wrapText="1"/>
    </xf>
    <xf numFmtId="0" fontId="10" fillId="0" borderId="0" xfId="0" applyFont="1"/>
    <xf numFmtId="0" fontId="23" fillId="4" borderId="22" xfId="0" applyFont="1" applyFill="1" applyBorder="1" applyAlignment="1">
      <alignment horizontal="right" vertical="center" wrapText="1"/>
    </xf>
    <xf numFmtId="0" fontId="25" fillId="5" borderId="21" xfId="0" applyFont="1" applyFill="1" applyBorder="1" applyAlignment="1">
      <alignment horizontal="center" vertical="center" wrapText="1"/>
    </xf>
    <xf numFmtId="4" fontId="26" fillId="4" borderId="20" xfId="0" applyNumberFormat="1" applyFont="1" applyFill="1" applyBorder="1" applyAlignment="1">
      <alignment horizontal="right" vertical="center" wrapText="1"/>
    </xf>
    <xf numFmtId="4" fontId="27" fillId="4" borderId="20" xfId="0" applyNumberFormat="1" applyFont="1" applyFill="1" applyBorder="1" applyAlignment="1">
      <alignment horizontal="right" vertical="center" wrapText="1"/>
    </xf>
    <xf numFmtId="0" fontId="28" fillId="5" borderId="21" xfId="0" applyFont="1" applyFill="1" applyBorder="1" applyAlignment="1">
      <alignment horizontal="center" vertical="center" wrapText="1"/>
    </xf>
    <xf numFmtId="4" fontId="29" fillId="0" borderId="20" xfId="0" applyNumberFormat="1" applyFont="1" applyBorder="1" applyAlignment="1">
      <alignment horizontal="right" vertical="center" wrapText="1"/>
    </xf>
    <xf numFmtId="0" fontId="30" fillId="0" borderId="21" xfId="0" applyFont="1" applyBorder="1" applyAlignment="1">
      <alignment horizontal="center" vertical="center"/>
    </xf>
    <xf numFmtId="0" fontId="31" fillId="0" borderId="0" xfId="0" applyFont="1" applyAlignment="1">
      <alignment vertical="center"/>
    </xf>
    <xf numFmtId="0" fontId="32" fillId="8" borderId="11"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32" fillId="8" borderId="21" xfId="0" applyFont="1" applyFill="1" applyBorder="1" applyAlignment="1">
      <alignment horizontal="center" vertical="center" wrapText="1"/>
    </xf>
    <xf numFmtId="0" fontId="10" fillId="0" borderId="20" xfId="0" applyFont="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30" fillId="0" borderId="8" xfId="0" applyFont="1" applyBorder="1" applyAlignment="1">
      <alignment horizontal="center" vertical="center"/>
    </xf>
    <xf numFmtId="0" fontId="30" fillId="0" borderId="24" xfId="0" applyFont="1" applyBorder="1" applyAlignment="1">
      <alignment horizontal="center" vertical="center"/>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167" fontId="30" fillId="0" borderId="8" xfId="0" applyNumberFormat="1" applyFont="1" applyBorder="1" applyAlignment="1">
      <alignment horizontal="center" vertical="center" wrapText="1"/>
    </xf>
    <xf numFmtId="167" fontId="30" fillId="0" borderId="24" xfId="0" applyNumberFormat="1" applyFont="1" applyBorder="1" applyAlignment="1">
      <alignment horizontal="center" vertical="center"/>
    </xf>
    <xf numFmtId="167" fontId="30" fillId="0" borderId="24" xfId="0" applyNumberFormat="1" applyFont="1" applyBorder="1" applyAlignment="1">
      <alignment horizontal="center" vertical="center" wrapText="1"/>
    </xf>
    <xf numFmtId="167" fontId="30" fillId="0" borderId="25" xfId="0" applyNumberFormat="1" applyFont="1" applyBorder="1" applyAlignment="1">
      <alignment horizontal="center" vertical="center" wrapText="1"/>
    </xf>
    <xf numFmtId="4" fontId="8" fillId="0" borderId="19" xfId="0" applyNumberFormat="1" applyFont="1" applyBorder="1" applyAlignment="1" applyProtection="1">
      <alignment horizontal="center" vertical="center" wrapText="1"/>
      <protection locked="0"/>
    </xf>
    <xf numFmtId="4" fontId="8" fillId="0" borderId="0" xfId="0" applyNumberFormat="1" applyFont="1" applyAlignment="1">
      <alignment horizontal="center" vertical="center"/>
    </xf>
    <xf numFmtId="0" fontId="8" fillId="0" borderId="19" xfId="0" applyFont="1" applyBorder="1" applyAlignment="1" applyProtection="1">
      <alignment horizontal="center" vertical="center" wrapText="1"/>
      <protection locked="0"/>
    </xf>
    <xf numFmtId="4" fontId="8" fillId="0" borderId="20" xfId="0" applyNumberFormat="1"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20"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20" xfId="0" applyFont="1" applyBorder="1" applyAlignment="1" applyProtection="1">
      <alignment horizontal="left" wrapText="1"/>
      <protection locked="0"/>
    </xf>
    <xf numFmtId="0" fontId="33" fillId="0" borderId="19" xfId="0" applyFont="1" applyBorder="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4" fontId="8" fillId="0" borderId="26" xfId="0" applyNumberFormat="1" applyFont="1" applyBorder="1" applyAlignment="1">
      <alignment horizontal="center" vertical="center"/>
    </xf>
    <xf numFmtId="4" fontId="8" fillId="0" borderId="20" xfId="0" applyNumberFormat="1" applyFont="1" applyBorder="1" applyAlignment="1">
      <alignment horizontal="center" vertical="center"/>
    </xf>
    <xf numFmtId="0" fontId="16" fillId="0" borderId="13" xfId="1" applyBorder="1" applyProtection="1">
      <protection locked="0"/>
    </xf>
    <xf numFmtId="0" fontId="10" fillId="0" borderId="19" xfId="0" applyFont="1" applyBorder="1" applyAlignment="1" applyProtection="1">
      <alignment horizontal="left" wrapText="1"/>
      <protection locked="0"/>
    </xf>
    <xf numFmtId="4" fontId="34" fillId="0" borderId="20" xfId="0" applyNumberFormat="1" applyFont="1" applyBorder="1" applyAlignment="1" applyProtection="1">
      <alignment horizontal="center" vertical="center" wrapText="1"/>
      <protection locked="0"/>
    </xf>
    <xf numFmtId="0" fontId="34" fillId="0" borderId="20" xfId="0" applyFont="1" applyBorder="1" applyAlignment="1" applyProtection="1">
      <alignment horizontal="left" vertical="center" wrapText="1"/>
      <protection locked="0"/>
    </xf>
    <xf numFmtId="0" fontId="35" fillId="0" borderId="20" xfId="0" applyFont="1" applyBorder="1" applyAlignment="1" applyProtection="1">
      <alignment horizontal="left" vertical="center" wrapText="1"/>
      <protection locked="0"/>
    </xf>
    <xf numFmtId="0" fontId="2" fillId="9" borderId="0" xfId="0" applyFont="1" applyFill="1" applyBorder="1" applyAlignment="1">
      <alignment horizontal="center" vertical="center"/>
    </xf>
    <xf numFmtId="4" fontId="30" fillId="0" borderId="0" xfId="0" applyNumberFormat="1" applyFont="1" applyBorder="1" applyAlignment="1">
      <alignment horizontal="center" vertical="center" wrapText="1"/>
    </xf>
    <xf numFmtId="167" fontId="30" fillId="0" borderId="0" xfId="0" applyNumberFormat="1" applyFont="1" applyBorder="1" applyAlignment="1">
      <alignment horizontal="center" vertical="center" wrapText="1"/>
    </xf>
    <xf numFmtId="0" fontId="1" fillId="7" borderId="0" xfId="0" applyFont="1" applyFill="1" applyBorder="1" applyAlignment="1">
      <alignment horizontal="center" vertical="center" wrapText="1"/>
    </xf>
    <xf numFmtId="4" fontId="8" fillId="0" borderId="0" xfId="0" applyNumberFormat="1" applyFont="1" applyBorder="1" applyAlignment="1" applyProtection="1">
      <alignment horizontal="center" vertical="center" wrapText="1"/>
      <protection locked="0"/>
    </xf>
    <xf numFmtId="4" fontId="34" fillId="0" borderId="0" xfId="0" applyNumberFormat="1" applyFont="1" applyBorder="1" applyAlignment="1" applyProtection="1">
      <alignment horizontal="center" vertical="center" wrapText="1"/>
      <protection locked="0"/>
    </xf>
    <xf numFmtId="0" fontId="36" fillId="0" borderId="20" xfId="0" applyFont="1" applyBorder="1" applyAlignment="1" applyProtection="1">
      <alignment horizontal="left" vertical="center" wrapText="1"/>
      <protection locked="0"/>
    </xf>
    <xf numFmtId="167" fontId="30" fillId="0" borderId="27" xfId="0" applyNumberFormat="1" applyFont="1" applyBorder="1" applyAlignment="1">
      <alignment horizontal="center" vertical="center" wrapText="1"/>
    </xf>
    <xf numFmtId="0" fontId="1" fillId="7" borderId="9" xfId="0" applyFont="1" applyFill="1" applyBorder="1" applyAlignment="1">
      <alignment horizontal="center" vertical="center" wrapText="1"/>
    </xf>
    <xf numFmtId="0" fontId="0" fillId="0" borderId="0" xfId="0" applyAlignment="1">
      <alignment horizontal="center"/>
    </xf>
    <xf numFmtId="49" fontId="13" fillId="0" borderId="12" xfId="0" applyNumberFormat="1" applyFont="1" applyBorder="1" applyAlignment="1">
      <alignment horizontal="center"/>
    </xf>
    <xf numFmtId="0" fontId="13" fillId="0" borderId="12" xfId="0" applyFont="1" applyBorder="1" applyAlignment="1">
      <alignment horizontal="center"/>
    </xf>
    <xf numFmtId="166" fontId="15" fillId="3" borderId="16" xfId="0" applyNumberFormat="1" applyFont="1" applyFill="1" applyBorder="1" applyAlignment="1" applyProtection="1">
      <alignment horizontal="center"/>
      <protection locked="0"/>
    </xf>
    <xf numFmtId="166" fontId="15" fillId="3" borderId="17" xfId="0" applyNumberFormat="1" applyFont="1" applyFill="1" applyBorder="1" applyAlignment="1" applyProtection="1">
      <alignment horizontal="center"/>
      <protection locked="0"/>
    </xf>
    <xf numFmtId="0" fontId="24"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right"/>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9" borderId="8"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25" xfId="0" applyFont="1" applyFill="1" applyBorder="1" applyAlignment="1">
      <alignment horizontal="center" vertical="center"/>
    </xf>
    <xf numFmtId="0" fontId="30" fillId="0" borderId="8"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8"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4" fontId="30" fillId="0" borderId="8" xfId="0" applyNumberFormat="1" applyFont="1" applyBorder="1" applyAlignment="1">
      <alignment horizontal="center" vertical="center" wrapText="1"/>
    </xf>
    <xf numFmtId="4" fontId="30" fillId="0" borderId="24" xfId="0" applyNumberFormat="1" applyFont="1" applyBorder="1" applyAlignment="1">
      <alignment horizontal="center" vertical="center" wrapText="1"/>
    </xf>
    <xf numFmtId="4" fontId="30" fillId="0" borderId="25" xfId="0" applyNumberFormat="1" applyFont="1" applyBorder="1" applyAlignment="1">
      <alignment horizontal="center" vertical="center" wrapText="1"/>
    </xf>
    <xf numFmtId="3" fontId="18" fillId="4" borderId="18" xfId="0" applyNumberFormat="1" applyFont="1" applyFill="1" applyBorder="1" applyAlignment="1">
      <alignment horizontal="center" vertical="center" wrapText="1"/>
    </xf>
    <xf numFmtId="3" fontId="18" fillId="4" borderId="19" xfId="0" applyNumberFormat="1" applyFont="1" applyFill="1" applyBorder="1" applyAlignment="1">
      <alignment horizontal="center" vertical="center" wrapText="1"/>
    </xf>
    <xf numFmtId="3" fontId="19" fillId="4" borderId="14" xfId="0" applyNumberFormat="1" applyFont="1" applyFill="1" applyBorder="1" applyAlignment="1">
      <alignment horizontal="center" vertical="center" wrapText="1"/>
    </xf>
    <xf numFmtId="3" fontId="19" fillId="4" borderId="13" xfId="0" applyNumberFormat="1" applyFont="1" applyFill="1" applyBorder="1" applyAlignment="1">
      <alignment horizontal="center" vertical="center" wrapText="1"/>
    </xf>
    <xf numFmtId="3" fontId="19" fillId="4" borderId="15" xfId="0" applyNumberFormat="1"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19" xfId="0" applyFont="1" applyFill="1" applyBorder="1" applyAlignment="1">
      <alignment horizontal="center" vertical="center" wrapText="1"/>
    </xf>
    <xf numFmtId="3" fontId="18" fillId="4" borderId="14" xfId="0" applyNumberFormat="1" applyFont="1" applyFill="1" applyBorder="1" applyAlignment="1">
      <alignment horizontal="center" vertical="center" wrapText="1"/>
    </xf>
    <xf numFmtId="3" fontId="18" fillId="4" borderId="13" xfId="0" applyNumberFormat="1" applyFont="1" applyFill="1" applyBorder="1" applyAlignment="1">
      <alignment horizontal="center" vertical="center" wrapText="1"/>
    </xf>
    <xf numFmtId="3" fontId="18" fillId="4" borderId="15" xfId="0" applyNumberFormat="1" applyFont="1" applyFill="1" applyBorder="1" applyAlignment="1">
      <alignment horizontal="center" vertical="center" wrapText="1"/>
    </xf>
    <xf numFmtId="0" fontId="15" fillId="0" borderId="21" xfId="0" applyFont="1" applyBorder="1" applyAlignment="1">
      <alignment horizontal="center" vertical="center"/>
    </xf>
  </cellXfs>
  <cellStyles count="6">
    <cellStyle name="Hiperveza" xfId="1" builtinId="8"/>
    <cellStyle name="Hiperveza 2" xfId="2"/>
    <cellStyle name="Normalno" xfId="0" builtinId="0"/>
    <cellStyle name="Normalno 2" xfId="3"/>
    <cellStyle name="Obično_01_ZAGREBAČKA ŽUPANIJA" xfId="4"/>
    <cellStyle name="Obično_21_GRAD ZAGREB"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38100</xdr:rowOff>
    </xdr:from>
    <xdr:to>
      <xdr:col>5</xdr:col>
      <xdr:colOff>104775</xdr:colOff>
      <xdr:row>6</xdr:row>
      <xdr:rowOff>95250</xdr:rowOff>
    </xdr:to>
    <xdr:pic>
      <xdr:nvPicPr>
        <xdr:cNvPr id="2215" name="Slika 1">
          <a:extLst>
            <a:ext uri="{FF2B5EF4-FFF2-40B4-BE49-F238E27FC236}">
              <a16:creationId xmlns:a16="http://schemas.microsoft.com/office/drawing/2014/main" id="{00000000-0008-0000-0000-0000A7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0775" y="38100"/>
          <a:ext cx="10953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vnateljica@trakoscan.hr"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97"/>
  <sheetViews>
    <sheetView tabSelected="1" view="pageLayout" topLeftCell="A7" zoomScaleNormal="100" workbookViewId="0">
      <selection activeCell="F14" sqref="F14"/>
    </sheetView>
  </sheetViews>
  <sheetFormatPr defaultRowHeight="15" x14ac:dyDescent="0.25"/>
  <cols>
    <col min="1" max="8" width="9.42578125" customWidth="1"/>
  </cols>
  <sheetData>
    <row r="1" spans="1:9" ht="15" customHeight="1" x14ac:dyDescent="0.25">
      <c r="A1" s="6"/>
    </row>
    <row r="2" spans="1:9" x14ac:dyDescent="0.25">
      <c r="A2" s="6"/>
    </row>
    <row r="3" spans="1:9" x14ac:dyDescent="0.25">
      <c r="A3" s="6"/>
    </row>
    <row r="4" spans="1:9" x14ac:dyDescent="0.25">
      <c r="A4" s="6"/>
    </row>
    <row r="5" spans="1:9" x14ac:dyDescent="0.25">
      <c r="A5" s="7"/>
    </row>
    <row r="6" spans="1:9" x14ac:dyDescent="0.25">
      <c r="A6" s="21"/>
    </row>
    <row r="9" spans="1:9" ht="28.5" customHeight="1" x14ac:dyDescent="0.25">
      <c r="A9" s="107" t="s">
        <v>141</v>
      </c>
      <c r="B9" s="107"/>
      <c r="C9" s="107"/>
      <c r="D9" s="107"/>
      <c r="E9" s="107"/>
      <c r="F9" s="107"/>
      <c r="G9" s="107"/>
      <c r="H9" s="107"/>
      <c r="I9" s="107"/>
    </row>
    <row r="10" spans="1:9" ht="29.25" customHeight="1" x14ac:dyDescent="0.25">
      <c r="A10" s="107" t="s">
        <v>142</v>
      </c>
      <c r="B10" s="107"/>
      <c r="C10" s="107"/>
      <c r="D10" s="107"/>
      <c r="E10" s="107"/>
      <c r="F10" s="107"/>
      <c r="G10" s="107"/>
      <c r="H10" s="107"/>
      <c r="I10" s="107"/>
    </row>
    <row r="11" spans="1:9" ht="27.75" customHeight="1" x14ac:dyDescent="0.25">
      <c r="A11" s="107" t="s">
        <v>515</v>
      </c>
      <c r="B11" s="107"/>
      <c r="C11" s="107"/>
      <c r="D11" s="107"/>
      <c r="E11" s="107"/>
      <c r="F11" s="107"/>
      <c r="G11" s="107"/>
      <c r="H11" s="107"/>
      <c r="I11" s="107"/>
    </row>
    <row r="12" spans="1:9" ht="18.75" thickBot="1" x14ac:dyDescent="0.3">
      <c r="E12" s="8"/>
    </row>
    <row r="13" spans="1:9" ht="16.5" thickBot="1" x14ac:dyDescent="0.3">
      <c r="A13" s="110" t="s">
        <v>516</v>
      </c>
      <c r="B13" s="111"/>
      <c r="C13" s="111"/>
      <c r="D13" s="111"/>
      <c r="E13" s="57"/>
    </row>
    <row r="14" spans="1:9" ht="19.5" thickBot="1" x14ac:dyDescent="0.3">
      <c r="A14" s="110" t="s">
        <v>504</v>
      </c>
      <c r="B14" s="111"/>
      <c r="C14" s="111"/>
      <c r="D14" s="111"/>
      <c r="E14" s="135" t="s">
        <v>543</v>
      </c>
    </row>
    <row r="15" spans="1:9" ht="15.75" thickBot="1" x14ac:dyDescent="0.3"/>
    <row r="16" spans="1:9" ht="20.25" thickTop="1" thickBot="1" x14ac:dyDescent="0.35">
      <c r="A16" s="109" t="s">
        <v>183</v>
      </c>
      <c r="B16" s="109"/>
      <c r="C16" s="109"/>
      <c r="D16" s="105">
        <v>24929691978</v>
      </c>
      <c r="E16" s="106"/>
      <c r="F16" s="27"/>
      <c r="G16" s="27"/>
      <c r="H16" s="27"/>
      <c r="I16" s="27"/>
    </row>
    <row r="17" spans="1:9" ht="16.5" thickTop="1" x14ac:dyDescent="0.25">
      <c r="A17" s="109"/>
      <c r="B17" s="109"/>
      <c r="C17" s="109"/>
      <c r="D17" s="27"/>
      <c r="E17" s="27"/>
      <c r="F17" s="27"/>
      <c r="G17" s="27"/>
      <c r="H17" s="27"/>
      <c r="I17" s="27"/>
    </row>
    <row r="18" spans="1:9" ht="15.75" x14ac:dyDescent="0.25">
      <c r="A18" s="108" t="s">
        <v>181</v>
      </c>
      <c r="B18" s="108"/>
      <c r="C18" s="108"/>
      <c r="D18" s="29" t="str">
        <f>+VLOOKUP($D$16,'Registar proračunskih korisnika'!B:D,3,0)</f>
        <v>DVOR TRAKOŠČAN</v>
      </c>
      <c r="E18" s="30"/>
      <c r="F18" s="30"/>
      <c r="G18" s="30"/>
      <c r="H18" s="30"/>
      <c r="I18" s="27"/>
    </row>
    <row r="19" spans="1:9" ht="15.75" x14ac:dyDescent="0.25">
      <c r="A19" s="108" t="s">
        <v>32</v>
      </c>
      <c r="B19" s="108"/>
      <c r="C19" s="108"/>
      <c r="D19" s="29" t="str">
        <f>+VLOOKUP($D$16,'Registar proračunskih korisnika'!B:E,4,0)</f>
        <v>TRAKOŠČAN 1</v>
      </c>
      <c r="E19" s="30"/>
      <c r="F19" s="30"/>
      <c r="G19" s="30"/>
      <c r="H19" s="30"/>
      <c r="I19" s="27"/>
    </row>
    <row r="20" spans="1:9" ht="15.75" x14ac:dyDescent="0.25">
      <c r="A20" s="108" t="s">
        <v>33</v>
      </c>
      <c r="B20" s="108"/>
      <c r="C20" s="108"/>
      <c r="D20" s="29" t="str">
        <f>+VLOOKUP($D$16,'Registar proračunskih korisnika'!B:F,5,0)</f>
        <v>42253 BEDNJA</v>
      </c>
      <c r="E20" s="30"/>
      <c r="F20" s="30"/>
      <c r="G20" s="30"/>
      <c r="H20" s="30"/>
      <c r="I20" s="27"/>
    </row>
    <row r="21" spans="1:9" ht="15.75" x14ac:dyDescent="0.25">
      <c r="A21" s="108" t="s">
        <v>34</v>
      </c>
      <c r="B21" s="108"/>
      <c r="C21" s="108"/>
      <c r="D21" s="29">
        <f>+VLOOKUP($D$16,'Registar proračunskih korisnika'!B:G,6,0)</f>
        <v>3125483</v>
      </c>
      <c r="E21" s="30"/>
      <c r="F21" s="30"/>
      <c r="G21" s="30"/>
      <c r="H21" s="30"/>
      <c r="I21" s="27"/>
    </row>
    <row r="22" spans="1:9" ht="15.75" x14ac:dyDescent="0.25">
      <c r="A22" s="38"/>
      <c r="B22" s="38"/>
      <c r="C22" s="38" t="s">
        <v>143</v>
      </c>
      <c r="D22" s="29">
        <v>932</v>
      </c>
      <c r="E22" s="31"/>
      <c r="F22" s="31"/>
      <c r="G22" s="31"/>
      <c r="H22" s="31"/>
      <c r="I22" s="27"/>
    </row>
    <row r="23" spans="1:9" ht="15.75" x14ac:dyDescent="0.25">
      <c r="A23" s="38"/>
      <c r="B23" s="38"/>
      <c r="C23" s="38" t="s">
        <v>182</v>
      </c>
      <c r="D23" s="29" t="s">
        <v>175</v>
      </c>
      <c r="E23" s="29"/>
      <c r="F23" s="29"/>
      <c r="G23" s="29"/>
      <c r="H23" s="29"/>
      <c r="I23" s="27"/>
    </row>
    <row r="24" spans="1:9" ht="15.75" x14ac:dyDescent="0.25">
      <c r="A24" s="28"/>
      <c r="B24" s="28"/>
      <c r="C24" s="28"/>
      <c r="D24" s="27"/>
      <c r="E24" s="27"/>
      <c r="F24" s="27"/>
      <c r="G24" s="27"/>
      <c r="H24" s="27"/>
      <c r="I24" s="27"/>
    </row>
    <row r="25" spans="1:9" ht="15.75" x14ac:dyDescent="0.25">
      <c r="A25" s="28"/>
      <c r="B25" s="28"/>
      <c r="C25" s="28"/>
      <c r="D25" s="27"/>
      <c r="E25" s="27"/>
      <c r="F25" s="27"/>
      <c r="G25" s="27"/>
      <c r="H25" s="27"/>
      <c r="I25" s="27"/>
    </row>
    <row r="26" spans="1:9" ht="15.75" x14ac:dyDescent="0.25">
      <c r="A26" s="28"/>
      <c r="B26" s="28"/>
      <c r="C26" s="28"/>
      <c r="D26" s="27"/>
      <c r="E26" s="27"/>
      <c r="F26" s="27"/>
      <c r="G26" s="27"/>
      <c r="H26" s="27"/>
      <c r="I26" s="27"/>
    </row>
    <row r="27" spans="1:9" ht="15.75" x14ac:dyDescent="0.25">
      <c r="A27" s="28"/>
      <c r="B27" s="28"/>
      <c r="C27" s="28"/>
      <c r="D27" s="27"/>
      <c r="E27" s="27"/>
      <c r="F27" s="27"/>
      <c r="G27" s="27"/>
      <c r="H27" s="27"/>
      <c r="I27" s="27"/>
    </row>
    <row r="28" spans="1:9" ht="15.75" x14ac:dyDescent="0.25">
      <c r="A28" s="27"/>
      <c r="B28" s="27"/>
      <c r="C28" s="27"/>
      <c r="D28" s="27"/>
      <c r="E28" s="27"/>
      <c r="F28" s="27"/>
      <c r="G28" s="27"/>
      <c r="H28" s="27"/>
      <c r="I28" s="27"/>
    </row>
    <row r="29" spans="1:9" ht="15.75" x14ac:dyDescent="0.25">
      <c r="A29" s="32" t="s">
        <v>501</v>
      </c>
      <c r="B29" s="32"/>
      <c r="C29" s="32"/>
      <c r="D29" s="32"/>
      <c r="E29" s="27"/>
      <c r="F29" s="27"/>
      <c r="G29" s="27"/>
      <c r="H29" s="27"/>
      <c r="I29" s="27"/>
    </row>
    <row r="30" spans="1:9" ht="15.75" x14ac:dyDescent="0.25">
      <c r="A30" s="32"/>
      <c r="B30" s="32"/>
      <c r="C30" s="32"/>
      <c r="D30" s="32"/>
      <c r="E30" s="27"/>
      <c r="F30" s="27"/>
      <c r="G30" s="27"/>
      <c r="H30" s="27"/>
      <c r="I30" s="27"/>
    </row>
    <row r="31" spans="1:9" ht="15.75" x14ac:dyDescent="0.25">
      <c r="A31" s="27"/>
      <c r="B31" s="28" t="s">
        <v>36</v>
      </c>
      <c r="C31" s="37" t="s">
        <v>529</v>
      </c>
      <c r="D31" s="33"/>
      <c r="E31" s="33"/>
      <c r="F31" s="33"/>
      <c r="G31" s="33"/>
      <c r="H31" s="33"/>
      <c r="I31" s="27"/>
    </row>
    <row r="32" spans="1:9" ht="15.75" x14ac:dyDescent="0.25">
      <c r="A32" s="27"/>
      <c r="B32" s="28" t="s">
        <v>35</v>
      </c>
      <c r="C32" s="34" t="s">
        <v>530</v>
      </c>
      <c r="D32" s="35"/>
      <c r="E32" s="35"/>
      <c r="F32" s="35"/>
      <c r="G32" s="35"/>
      <c r="H32" s="35"/>
      <c r="I32" s="27"/>
    </row>
    <row r="33" spans="1:9" ht="15.75" x14ac:dyDescent="0.25">
      <c r="A33" s="27"/>
      <c r="B33" s="28" t="s">
        <v>37</v>
      </c>
      <c r="C33" s="88" t="s">
        <v>531</v>
      </c>
      <c r="D33" s="35"/>
      <c r="E33" s="35"/>
      <c r="F33" s="35"/>
      <c r="G33" s="35"/>
      <c r="H33" s="35"/>
      <c r="I33" s="27"/>
    </row>
    <row r="34" spans="1:9" ht="15.75" x14ac:dyDescent="0.25">
      <c r="A34" s="27"/>
      <c r="B34" s="27"/>
      <c r="C34" s="27"/>
      <c r="D34" s="27"/>
      <c r="E34" s="27"/>
      <c r="F34" s="27"/>
      <c r="G34" s="27"/>
      <c r="H34" s="27"/>
      <c r="I34" s="27"/>
    </row>
    <row r="35" spans="1:9" ht="15.75" x14ac:dyDescent="0.25">
      <c r="A35" s="27"/>
      <c r="B35" s="27"/>
      <c r="C35" s="27"/>
      <c r="D35" s="27"/>
      <c r="E35" s="27"/>
      <c r="F35" s="27"/>
      <c r="G35" s="27"/>
      <c r="H35" s="27"/>
      <c r="I35" s="27"/>
    </row>
    <row r="36" spans="1:9" ht="15.75" x14ac:dyDescent="0.25">
      <c r="A36" s="27"/>
      <c r="B36" s="27"/>
      <c r="C36" s="27"/>
      <c r="D36" s="27"/>
      <c r="E36" s="27"/>
      <c r="F36" s="27"/>
      <c r="G36" s="27"/>
      <c r="H36" s="27"/>
      <c r="I36" s="27"/>
    </row>
    <row r="37" spans="1:9" ht="15.75" x14ac:dyDescent="0.25">
      <c r="A37" s="27"/>
      <c r="B37" s="27"/>
      <c r="C37" s="27"/>
      <c r="D37" s="27"/>
      <c r="E37" s="27"/>
      <c r="F37" s="27"/>
      <c r="G37" s="27"/>
      <c r="H37" s="27"/>
      <c r="I37" s="27"/>
    </row>
    <row r="38" spans="1:9" ht="15.75" x14ac:dyDescent="0.25">
      <c r="A38" s="27"/>
      <c r="B38" s="27"/>
      <c r="C38" s="27"/>
      <c r="D38" s="27"/>
      <c r="E38" s="27"/>
      <c r="F38" s="102" t="s">
        <v>500</v>
      </c>
      <c r="G38" s="102"/>
      <c r="H38" s="102"/>
      <c r="I38" s="102"/>
    </row>
    <row r="39" spans="1:9" ht="15.75" x14ac:dyDescent="0.25">
      <c r="A39" s="27"/>
      <c r="B39" s="27"/>
      <c r="C39" s="27"/>
      <c r="D39" s="27"/>
      <c r="E39" s="27"/>
      <c r="F39" s="27"/>
      <c r="G39" s="27"/>
      <c r="H39" s="27"/>
      <c r="I39" s="27"/>
    </row>
    <row r="40" spans="1:9" ht="15.75" x14ac:dyDescent="0.25">
      <c r="A40" s="27"/>
      <c r="B40" s="27"/>
      <c r="C40" s="27"/>
      <c r="D40" s="27"/>
      <c r="E40" s="36"/>
      <c r="F40" s="103"/>
      <c r="G40" s="104"/>
      <c r="H40" s="104"/>
      <c r="I40" s="104"/>
    </row>
    <row r="41" spans="1:9" ht="15.75" x14ac:dyDescent="0.25">
      <c r="A41" s="27"/>
      <c r="B41" s="27"/>
      <c r="C41" s="27"/>
      <c r="D41" s="27"/>
      <c r="E41" s="27"/>
      <c r="F41" s="27"/>
      <c r="G41" s="27"/>
      <c r="H41" s="27"/>
      <c r="I41" s="27"/>
    </row>
    <row r="42" spans="1:9" ht="15.75" x14ac:dyDescent="0.25">
      <c r="A42" s="27"/>
      <c r="B42" s="27"/>
      <c r="C42" s="27"/>
      <c r="D42" s="27"/>
      <c r="E42" s="27"/>
      <c r="F42" s="27"/>
      <c r="G42" s="27"/>
      <c r="H42" s="27"/>
      <c r="I42" s="27"/>
    </row>
    <row r="43" spans="1:9" ht="15.75" x14ac:dyDescent="0.25">
      <c r="A43" s="27"/>
      <c r="B43" s="27"/>
      <c r="C43" s="27"/>
      <c r="D43" s="27"/>
      <c r="E43" s="27"/>
      <c r="F43" s="27"/>
      <c r="G43" s="27"/>
      <c r="H43" s="27"/>
      <c r="I43" s="27"/>
    </row>
    <row r="44" spans="1:9" ht="15.75" x14ac:dyDescent="0.25">
      <c r="A44" s="27"/>
      <c r="B44" s="27"/>
      <c r="C44" s="27"/>
      <c r="D44" s="27"/>
      <c r="E44" s="27"/>
      <c r="F44" s="27"/>
      <c r="G44" s="27"/>
      <c r="H44" s="27"/>
      <c r="I44" s="27"/>
    </row>
    <row r="45" spans="1:9" ht="15.75" x14ac:dyDescent="0.25">
      <c r="B45" s="27"/>
      <c r="C45" s="27"/>
      <c r="D45" s="27"/>
      <c r="E45" s="27"/>
      <c r="F45" s="27"/>
      <c r="G45" s="27"/>
      <c r="H45" s="27"/>
      <c r="I45" s="27"/>
    </row>
    <row r="46" spans="1:9" x14ac:dyDescent="0.25">
      <c r="A46" s="9"/>
    </row>
    <row r="47" spans="1:9" x14ac:dyDescent="0.25">
      <c r="A47" s="9"/>
    </row>
    <row r="48" spans="1:9" x14ac:dyDescent="0.25">
      <c r="A48" s="9"/>
    </row>
    <row r="49" spans="1:1" x14ac:dyDescent="0.25">
      <c r="A49" s="9"/>
    </row>
    <row r="52" spans="1:1" ht="15" customHeight="1" x14ac:dyDescent="0.25"/>
    <row r="56" spans="1:1" ht="13.5" customHeight="1" x14ac:dyDescent="0.25"/>
    <row r="57" spans="1:1" ht="38.25" customHeight="1" x14ac:dyDescent="0.25"/>
    <row r="58" spans="1:1" ht="51" customHeight="1" x14ac:dyDescent="0.25"/>
    <row r="59" spans="1:1" ht="28.35" customHeight="1" x14ac:dyDescent="0.25"/>
    <row r="60" spans="1:1" ht="51" customHeight="1" x14ac:dyDescent="0.25"/>
    <row r="61" spans="1:1" ht="28.35" customHeight="1" x14ac:dyDescent="0.25"/>
    <row r="62" spans="1:1" ht="51" customHeight="1" x14ac:dyDescent="0.25"/>
    <row r="63" spans="1:1" ht="28.35" customHeight="1" x14ac:dyDescent="0.25"/>
    <row r="64" spans="1:1" ht="51" customHeight="1" x14ac:dyDescent="0.25"/>
    <row r="65" ht="28.35" customHeight="1" x14ac:dyDescent="0.25"/>
    <row r="66" ht="51" customHeight="1" x14ac:dyDescent="0.25"/>
    <row r="67" ht="28.35" customHeight="1" x14ac:dyDescent="0.25"/>
    <row r="68" ht="51" customHeight="1" x14ac:dyDescent="0.25"/>
    <row r="69" ht="28.35" customHeight="1" x14ac:dyDescent="0.25"/>
    <row r="70" ht="51" customHeight="1" x14ac:dyDescent="0.25"/>
    <row r="71" ht="28.35" customHeight="1" x14ac:dyDescent="0.25"/>
    <row r="72" ht="51" customHeight="1" x14ac:dyDescent="0.25"/>
    <row r="73" ht="28.35" customHeight="1" x14ac:dyDescent="0.25"/>
    <row r="74" ht="19.5" customHeight="1" x14ac:dyDescent="0.25"/>
    <row r="75" ht="39" customHeight="1" x14ac:dyDescent="0.25"/>
    <row r="76" ht="51" customHeight="1" x14ac:dyDescent="0.25"/>
    <row r="77" ht="28.35" customHeight="1" x14ac:dyDescent="0.25"/>
    <row r="78" ht="51" customHeight="1" x14ac:dyDescent="0.25"/>
    <row r="79" ht="28.35" customHeight="1" x14ac:dyDescent="0.25"/>
    <row r="80" ht="51" customHeight="1" x14ac:dyDescent="0.25"/>
    <row r="81" ht="28.35" customHeight="1" x14ac:dyDescent="0.25"/>
    <row r="82" ht="51" customHeight="1" x14ac:dyDescent="0.25"/>
    <row r="83" ht="28.35" customHeight="1" x14ac:dyDescent="0.25"/>
    <row r="84" ht="51" customHeight="1" x14ac:dyDescent="0.25"/>
    <row r="85" ht="28.35" customHeight="1" x14ac:dyDescent="0.25"/>
    <row r="86" ht="51" customHeight="1" x14ac:dyDescent="0.25"/>
    <row r="87" ht="28.35" customHeight="1" x14ac:dyDescent="0.25"/>
    <row r="88" ht="51" customHeight="1" x14ac:dyDescent="0.25"/>
    <row r="89" ht="28.35" customHeight="1" x14ac:dyDescent="0.25"/>
    <row r="90" ht="51" customHeight="1" x14ac:dyDescent="0.25"/>
    <row r="91" ht="28.35" customHeight="1" x14ac:dyDescent="0.25"/>
    <row r="92" ht="51" customHeight="1" x14ac:dyDescent="0.25"/>
    <row r="93" ht="19.5" customHeight="1" x14ac:dyDescent="0.25"/>
    <row r="94" ht="15" customHeight="1" x14ac:dyDescent="0.25"/>
    <row r="97" ht="18.75" customHeight="1" x14ac:dyDescent="0.25"/>
  </sheetData>
  <mergeCells count="14">
    <mergeCell ref="F38:I38"/>
    <mergeCell ref="F40:I40"/>
    <mergeCell ref="D16:E16"/>
    <mergeCell ref="A9:I9"/>
    <mergeCell ref="A10:I10"/>
    <mergeCell ref="A11:I11"/>
    <mergeCell ref="A21:C21"/>
    <mergeCell ref="A16:C16"/>
    <mergeCell ref="A17:C17"/>
    <mergeCell ref="A18:C18"/>
    <mergeCell ref="A19:C19"/>
    <mergeCell ref="A20:C20"/>
    <mergeCell ref="A14:D14"/>
    <mergeCell ref="A13:D13"/>
  </mergeCells>
  <dataValidations count="1">
    <dataValidation type="custom" allowBlank="1" showInputMessage="1" showErrorMessage="1" errorTitle="Krivi email" error="Upisani email je pogrešan jer ili sadrži razmak ili ne sadrži @." sqref="C33">
      <formula1>+AND(FIND("@",C33),FIND(".",C33),ISERROR(FIND(" ",C33)))</formula1>
    </dataValidation>
  </dataValidations>
  <hyperlinks>
    <hyperlink ref="C33" r:id="rId1"/>
  </hyperlinks>
  <pageMargins left="0.70866141732283472" right="0.70866141732283472" top="0.74803149606299213" bottom="0.74803149606299213" header="0.31496062992125984" footer="0.31496062992125984"/>
  <pageSetup paperSize="9" orientation="portrait" horizontalDpi="4294967293" verticalDpi="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R15"/>
  <sheetViews>
    <sheetView zoomScale="75" zoomScaleNormal="75" workbookViewId="0">
      <selection activeCell="F5" sqref="F5"/>
    </sheetView>
  </sheetViews>
  <sheetFormatPr defaultColWidth="9.140625" defaultRowHeight="12.75" x14ac:dyDescent="0.2"/>
  <cols>
    <col min="1" max="1" width="17.28515625" style="25" customWidth="1"/>
    <col min="2" max="2" width="15" style="23" customWidth="1"/>
    <col min="3" max="3" width="20.5703125" style="23" customWidth="1"/>
    <col min="4" max="4" width="22.42578125" style="23" customWidth="1"/>
    <col min="5" max="5" width="51" style="23" customWidth="1"/>
    <col min="6" max="6" width="88.85546875" style="23" customWidth="1"/>
    <col min="7" max="8" width="25.42578125" style="23" customWidth="1"/>
    <col min="9" max="10" width="26.7109375" style="24" customWidth="1"/>
    <col min="11" max="16384" width="9.140625" style="22"/>
  </cols>
  <sheetData>
    <row r="1" spans="1:18" customFormat="1" ht="51.75" customHeight="1" thickBot="1" x14ac:dyDescent="0.3">
      <c r="A1" s="112" t="s">
        <v>514</v>
      </c>
      <c r="B1" s="113"/>
      <c r="C1" s="113"/>
      <c r="D1" s="113"/>
      <c r="E1" s="113"/>
      <c r="F1" s="113"/>
      <c r="G1" s="113"/>
      <c r="H1" s="113"/>
      <c r="I1" s="114"/>
      <c r="J1" s="93"/>
      <c r="K1" s="58"/>
      <c r="L1" s="58"/>
      <c r="M1" s="58"/>
      <c r="N1" s="58"/>
      <c r="O1" s="58"/>
      <c r="P1" s="58"/>
      <c r="Q1" s="58"/>
      <c r="R1" s="58"/>
    </row>
    <row r="2" spans="1:18" customFormat="1" ht="15" customHeight="1" thickBot="1" x14ac:dyDescent="0.3">
      <c r="A2" s="115" t="s">
        <v>509</v>
      </c>
      <c r="B2" s="116"/>
      <c r="C2" s="117"/>
      <c r="D2" s="118" t="s">
        <v>510</v>
      </c>
      <c r="E2" s="119"/>
      <c r="F2" s="120"/>
      <c r="G2" s="121" t="s">
        <v>511</v>
      </c>
      <c r="H2" s="122"/>
      <c r="I2" s="123"/>
      <c r="J2" s="94"/>
    </row>
    <row r="3" spans="1:18" customFormat="1" ht="15" customHeight="1" thickBot="1" x14ac:dyDescent="0.3">
      <c r="A3" s="67"/>
      <c r="B3" s="68"/>
      <c r="C3" s="72">
        <f>SUM(C5:C15)</f>
        <v>566573</v>
      </c>
      <c r="D3" s="71">
        <f>SUM(D5:D15)</f>
        <v>566572.5</v>
      </c>
      <c r="E3" s="69"/>
      <c r="F3" s="70"/>
      <c r="G3" s="73">
        <f>SUM(G5:G15)</f>
        <v>2500</v>
      </c>
      <c r="H3" s="100">
        <v>37110.01</v>
      </c>
      <c r="I3" s="74">
        <f>SUM(I5:I15)</f>
        <v>58438.28</v>
      </c>
      <c r="J3" s="95"/>
    </row>
    <row r="4" spans="1:18" customFormat="1" ht="111.75" customHeight="1" thickBot="1" x14ac:dyDescent="0.3">
      <c r="A4" s="61" t="s">
        <v>507</v>
      </c>
      <c r="B4" s="62" t="s">
        <v>0</v>
      </c>
      <c r="C4" s="60" t="s">
        <v>513</v>
      </c>
      <c r="D4" s="63" t="s">
        <v>508</v>
      </c>
      <c r="E4" s="59" t="s">
        <v>512</v>
      </c>
      <c r="F4" s="59" t="s">
        <v>505</v>
      </c>
      <c r="G4" s="65" t="s">
        <v>506</v>
      </c>
      <c r="H4" s="101" t="s">
        <v>552</v>
      </c>
      <c r="I4" s="66" t="s">
        <v>528</v>
      </c>
      <c r="J4" s="96"/>
    </row>
    <row r="5" spans="1:18" ht="409.15" customHeight="1" x14ac:dyDescent="0.2">
      <c r="A5" s="77" t="s">
        <v>144</v>
      </c>
      <c r="B5" s="84" t="s">
        <v>517</v>
      </c>
      <c r="C5" s="75">
        <v>24330</v>
      </c>
      <c r="D5" s="86">
        <v>24330</v>
      </c>
      <c r="E5" s="89" t="s">
        <v>541</v>
      </c>
      <c r="F5" s="82" t="s">
        <v>555</v>
      </c>
      <c r="G5" s="75">
        <v>0</v>
      </c>
      <c r="H5" s="75">
        <v>0</v>
      </c>
      <c r="I5" s="75">
        <v>4641.42</v>
      </c>
      <c r="J5" s="97"/>
    </row>
    <row r="6" spans="1:18" ht="408.75" customHeight="1" x14ac:dyDescent="0.2">
      <c r="A6" s="64" t="s">
        <v>144</v>
      </c>
      <c r="B6" s="85" t="s">
        <v>518</v>
      </c>
      <c r="C6" s="78">
        <v>39790</v>
      </c>
      <c r="D6" s="87">
        <v>40694.82</v>
      </c>
      <c r="E6" s="92" t="s">
        <v>544</v>
      </c>
      <c r="F6" s="81" t="s">
        <v>553</v>
      </c>
      <c r="G6" s="78">
        <v>0</v>
      </c>
      <c r="H6" s="78">
        <v>0</v>
      </c>
      <c r="I6" s="78">
        <v>1313.63</v>
      </c>
      <c r="J6" s="97"/>
    </row>
    <row r="7" spans="1:18" ht="303.60000000000002" customHeight="1" x14ac:dyDescent="0.2">
      <c r="A7" s="79" t="s">
        <v>172</v>
      </c>
      <c r="B7" s="85" t="s">
        <v>519</v>
      </c>
      <c r="C7" s="78">
        <v>20200</v>
      </c>
      <c r="D7" s="76">
        <v>20200</v>
      </c>
      <c r="E7" s="80" t="s">
        <v>539</v>
      </c>
      <c r="F7" s="81" t="s">
        <v>549</v>
      </c>
      <c r="G7" s="78">
        <v>2500</v>
      </c>
      <c r="H7" s="78">
        <v>0</v>
      </c>
      <c r="I7" s="78">
        <v>470.25</v>
      </c>
      <c r="J7" s="97"/>
    </row>
    <row r="8" spans="1:18" ht="404.25" customHeight="1" x14ac:dyDescent="0.2">
      <c r="A8" s="79" t="s">
        <v>171</v>
      </c>
      <c r="B8" s="85" t="s">
        <v>520</v>
      </c>
      <c r="C8" s="78">
        <v>19767</v>
      </c>
      <c r="D8" s="78">
        <v>19773.95</v>
      </c>
      <c r="E8" s="99" t="s">
        <v>551</v>
      </c>
      <c r="F8" s="80" t="s">
        <v>550</v>
      </c>
      <c r="G8" s="78">
        <v>0</v>
      </c>
      <c r="H8" s="78">
        <v>0</v>
      </c>
      <c r="I8" s="78">
        <v>13713.64</v>
      </c>
      <c r="J8" s="97"/>
    </row>
    <row r="9" spans="1:18" ht="195.6" customHeight="1" x14ac:dyDescent="0.2">
      <c r="A9" s="79" t="s">
        <v>157</v>
      </c>
      <c r="B9" s="85" t="s">
        <v>521</v>
      </c>
      <c r="C9" s="78">
        <v>17450</v>
      </c>
      <c r="D9" s="90">
        <v>17450</v>
      </c>
      <c r="E9" s="80" t="s">
        <v>542</v>
      </c>
      <c r="F9" s="91" t="s">
        <v>545</v>
      </c>
      <c r="G9" s="78">
        <v>0</v>
      </c>
      <c r="H9" s="78">
        <v>0</v>
      </c>
      <c r="I9" s="90">
        <v>5541.5</v>
      </c>
      <c r="J9" s="98"/>
    </row>
    <row r="10" spans="1:18" ht="400.5" customHeight="1" x14ac:dyDescent="0.2">
      <c r="A10" s="79" t="s">
        <v>158</v>
      </c>
      <c r="B10" s="85" t="s">
        <v>522</v>
      </c>
      <c r="C10" s="78">
        <v>258986</v>
      </c>
      <c r="D10" s="78">
        <v>258078.84</v>
      </c>
      <c r="E10" s="80" t="s">
        <v>547</v>
      </c>
      <c r="F10" s="83" t="s">
        <v>554</v>
      </c>
      <c r="G10" s="78">
        <v>0</v>
      </c>
      <c r="H10" s="78">
        <v>0</v>
      </c>
      <c r="I10" s="78">
        <v>0</v>
      </c>
      <c r="J10" s="97"/>
    </row>
    <row r="11" spans="1:18" ht="286.5" customHeight="1" x14ac:dyDescent="0.2">
      <c r="A11" s="79" t="s">
        <v>158</v>
      </c>
      <c r="B11" s="85" t="s">
        <v>524</v>
      </c>
      <c r="C11" s="78">
        <v>144992</v>
      </c>
      <c r="D11" s="90">
        <v>144992</v>
      </c>
      <c r="E11" s="80" t="s">
        <v>536</v>
      </c>
      <c r="F11" s="80" t="s">
        <v>546</v>
      </c>
      <c r="G11" s="78">
        <v>0</v>
      </c>
      <c r="H11" s="78">
        <v>37110.01</v>
      </c>
      <c r="I11" s="78">
        <v>27624.04</v>
      </c>
      <c r="J11" s="97"/>
    </row>
    <row r="12" spans="1:18" ht="252.75" customHeight="1" x14ac:dyDescent="0.2">
      <c r="A12" s="79" t="s">
        <v>156</v>
      </c>
      <c r="B12" s="85" t="s">
        <v>523</v>
      </c>
      <c r="C12" s="78">
        <v>3818</v>
      </c>
      <c r="D12" s="78">
        <v>3817.8</v>
      </c>
      <c r="E12" s="80" t="s">
        <v>532</v>
      </c>
      <c r="F12" s="80" t="s">
        <v>535</v>
      </c>
      <c r="G12" s="78">
        <v>0</v>
      </c>
      <c r="H12" s="78">
        <v>0</v>
      </c>
      <c r="I12" s="78">
        <v>95.05</v>
      </c>
      <c r="J12" s="97"/>
    </row>
    <row r="13" spans="1:18" ht="325.5" customHeight="1" x14ac:dyDescent="0.2">
      <c r="A13" s="79" t="s">
        <v>156</v>
      </c>
      <c r="B13" s="85" t="s">
        <v>525</v>
      </c>
      <c r="C13" s="78">
        <v>6505</v>
      </c>
      <c r="D13" s="78">
        <v>6504.65</v>
      </c>
      <c r="E13" s="80" t="s">
        <v>533</v>
      </c>
      <c r="F13" s="80" t="s">
        <v>538</v>
      </c>
      <c r="G13" s="78">
        <v>0</v>
      </c>
      <c r="H13" s="78">
        <v>0</v>
      </c>
      <c r="I13" s="78">
        <v>155.41999999999999</v>
      </c>
      <c r="J13" s="97"/>
    </row>
    <row r="14" spans="1:18" ht="333.75" customHeight="1" x14ac:dyDescent="0.2">
      <c r="A14" s="79" t="s">
        <v>144</v>
      </c>
      <c r="B14" s="85" t="s">
        <v>526</v>
      </c>
      <c r="C14" s="78">
        <v>10686</v>
      </c>
      <c r="D14" s="78">
        <v>10664.07</v>
      </c>
      <c r="E14" s="80" t="s">
        <v>534</v>
      </c>
      <c r="F14" s="80" t="s">
        <v>537</v>
      </c>
      <c r="G14" s="78">
        <v>0</v>
      </c>
      <c r="H14" s="78">
        <v>0</v>
      </c>
      <c r="I14" s="78">
        <v>4160.12</v>
      </c>
      <c r="J14" s="97"/>
    </row>
    <row r="15" spans="1:18" ht="408.75" customHeight="1" x14ac:dyDescent="0.2">
      <c r="A15" s="79" t="s">
        <v>159</v>
      </c>
      <c r="B15" s="85" t="s">
        <v>527</v>
      </c>
      <c r="C15" s="78">
        <v>20049</v>
      </c>
      <c r="D15" s="78">
        <v>20066.37</v>
      </c>
      <c r="E15" s="81" t="s">
        <v>540</v>
      </c>
      <c r="F15" s="80" t="s">
        <v>548</v>
      </c>
      <c r="G15" s="78">
        <v>0</v>
      </c>
      <c r="H15" s="78">
        <v>0</v>
      </c>
      <c r="I15" s="78">
        <v>723.21</v>
      </c>
      <c r="J15" s="97"/>
    </row>
  </sheetData>
  <sheetProtection formatCells="0" formatColumns="0" formatRows="0" insertColumns="0" insertRows="0" insertHyperlinks="0" deleteColumns="0" deleteRows="0" sort="0" autoFilter="0" pivotTables="0"/>
  <mergeCells count="4">
    <mergeCell ref="A1:I1"/>
    <mergeCell ref="A2:C2"/>
    <mergeCell ref="D2:F2"/>
    <mergeCell ref="G2:I2"/>
  </mergeCells>
  <printOptions gridLines="1"/>
  <pageMargins left="0.51181102362204722" right="0.51181102362204722" top="0.55118110236220474" bottom="0.55118110236220474" header="0" footer="0"/>
  <pageSetup paperSize="8" scale="61" fitToHeight="0" orientation="landscape" horizontalDpi="4294967294" verticalDpi="4294967295"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'Programske djelatnosti'!$A$1:$A$28</xm:f>
          </x14:formula1>
          <xm:sqref>A5:A1048576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view="pageLayout" zoomScaleNormal="100" workbookViewId="0">
      <selection activeCell="A2" sqref="A2:G2"/>
    </sheetView>
  </sheetViews>
  <sheetFormatPr defaultRowHeight="15" x14ac:dyDescent="0.25"/>
  <cols>
    <col min="1" max="1" width="7.5703125" bestFit="1" customWidth="1"/>
    <col min="2" max="2" width="38" customWidth="1"/>
    <col min="3" max="3" width="13.28515625" style="45" customWidth="1"/>
    <col min="4" max="4" width="15.28515625" style="45" customWidth="1"/>
    <col min="5" max="7" width="11.28515625" style="45" customWidth="1"/>
    <col min="8" max="8" width="11.140625" style="45" customWidth="1"/>
    <col min="9" max="9" width="13.28515625" style="45" customWidth="1"/>
  </cols>
  <sheetData>
    <row r="1" spans="1:9" x14ac:dyDescent="0.25">
      <c r="A1" s="129" t="s">
        <v>498</v>
      </c>
      <c r="B1" s="129" t="s">
        <v>503</v>
      </c>
      <c r="C1" s="124" t="s">
        <v>488</v>
      </c>
      <c r="D1" s="124" t="s">
        <v>489</v>
      </c>
      <c r="E1" s="132" t="s">
        <v>490</v>
      </c>
      <c r="F1" s="133"/>
      <c r="G1" s="133"/>
      <c r="H1" s="134"/>
      <c r="I1" s="124" t="s">
        <v>491</v>
      </c>
    </row>
    <row r="2" spans="1:9" ht="39" customHeight="1" thickBot="1" x14ac:dyDescent="0.3">
      <c r="A2" s="130"/>
      <c r="B2" s="131"/>
      <c r="C2" s="125"/>
      <c r="D2" s="125"/>
      <c r="E2" s="40" t="s">
        <v>492</v>
      </c>
      <c r="F2" s="40" t="s">
        <v>493</v>
      </c>
      <c r="G2" s="40" t="s">
        <v>494</v>
      </c>
      <c r="H2" s="40" t="s">
        <v>495</v>
      </c>
      <c r="I2" s="125"/>
    </row>
    <row r="3" spans="1:9" ht="33.75" thickBot="1" x14ac:dyDescent="0.3">
      <c r="A3" s="52" t="str">
        <f>+IF(C3=C4," ","GREŠKA")</f>
        <v>GREŠKA</v>
      </c>
      <c r="B3" s="51" t="s">
        <v>502</v>
      </c>
      <c r="C3" s="53">
        <f>+'2. IZVRŠENJE PLANA PROGRAMA'!I2</f>
        <v>0</v>
      </c>
      <c r="D3" s="41"/>
      <c r="E3" s="126"/>
      <c r="F3" s="127"/>
      <c r="G3" s="127"/>
      <c r="H3" s="128"/>
      <c r="I3" s="54" t="str">
        <f>+'2. IZVRŠENJE PLANA PROGRAMA'!G2</f>
        <v xml:space="preserve">ostali izvori financiraja </v>
      </c>
    </row>
    <row r="4" spans="1:9" ht="15.75" customHeight="1" thickBot="1" x14ac:dyDescent="0.3">
      <c r="A4" s="55" t="str">
        <f>+IF(I3=I4," ","GREŠKA")</f>
        <v>GREŠKA</v>
      </c>
      <c r="B4" s="49" t="s">
        <v>496</v>
      </c>
      <c r="C4" s="47">
        <f t="shared" ref="C4:I4" si="0">SUM(C5:C1048576)</f>
        <v>81500</v>
      </c>
      <c r="D4" s="43">
        <f t="shared" si="0"/>
        <v>14455</v>
      </c>
      <c r="E4" s="43">
        <f t="shared" si="0"/>
        <v>0</v>
      </c>
      <c r="F4" s="43">
        <f t="shared" si="0"/>
        <v>0</v>
      </c>
      <c r="G4" s="43">
        <f t="shared" si="0"/>
        <v>0</v>
      </c>
      <c r="H4" s="43">
        <f t="shared" si="0"/>
        <v>0</v>
      </c>
      <c r="I4" s="43">
        <f t="shared" si="0"/>
        <v>95955</v>
      </c>
    </row>
    <row r="5" spans="1:9" ht="22.5" customHeight="1" x14ac:dyDescent="0.25">
      <c r="A5" s="42"/>
      <c r="B5" s="48">
        <v>67111</v>
      </c>
      <c r="C5" s="44">
        <v>53500</v>
      </c>
      <c r="D5" s="44"/>
      <c r="E5" s="44"/>
      <c r="F5" s="44"/>
      <c r="G5" s="44"/>
      <c r="H5" s="44"/>
      <c r="I5" s="44">
        <f>SUM(C5:H5)</f>
        <v>53500</v>
      </c>
    </row>
    <row r="6" spans="1:9" ht="22.5" customHeight="1" x14ac:dyDescent="0.25">
      <c r="A6" s="42"/>
      <c r="B6" s="46">
        <v>67121</v>
      </c>
      <c r="C6" s="44">
        <v>28000</v>
      </c>
      <c r="D6" s="44"/>
      <c r="E6" s="44"/>
      <c r="F6" s="44"/>
      <c r="G6" s="44"/>
      <c r="H6" s="44"/>
      <c r="I6" s="44">
        <f>SUM(C6:H6)</f>
        <v>28000</v>
      </c>
    </row>
    <row r="7" spans="1:9" ht="22.5" customHeight="1" x14ac:dyDescent="0.25">
      <c r="A7" s="42"/>
      <c r="B7" s="46">
        <v>92211</v>
      </c>
      <c r="C7" s="44"/>
      <c r="D7" s="44">
        <v>14455</v>
      </c>
      <c r="E7" s="44"/>
      <c r="F7" s="44"/>
      <c r="G7" s="44"/>
      <c r="H7" s="44"/>
      <c r="I7" s="44">
        <f t="shared" ref="I7:I19" si="1">SUM(C7:H7)</f>
        <v>14455</v>
      </c>
    </row>
    <row r="8" spans="1:9" ht="22.5" customHeight="1" x14ac:dyDescent="0.25">
      <c r="A8" s="42"/>
      <c r="B8" s="46" t="e">
        <f>+VLOOKUP(A8,'Kontni plan'!B:C,2,0)</f>
        <v>#N/A</v>
      </c>
      <c r="C8" s="44"/>
      <c r="D8" s="44"/>
      <c r="E8" s="56"/>
      <c r="F8" s="44"/>
      <c r="G8" s="44"/>
      <c r="H8" s="44"/>
      <c r="I8" s="44">
        <f t="shared" si="1"/>
        <v>0</v>
      </c>
    </row>
    <row r="9" spans="1:9" ht="22.5" customHeight="1" x14ac:dyDescent="0.25">
      <c r="A9" s="42"/>
      <c r="B9" s="46" t="e">
        <f>+VLOOKUP(A9,'Kontni plan'!B:C,2,0)</f>
        <v>#N/A</v>
      </c>
      <c r="C9" s="44"/>
      <c r="D9" s="44"/>
      <c r="E9" s="44"/>
      <c r="F9" s="44"/>
      <c r="G9" s="44"/>
      <c r="H9" s="44"/>
      <c r="I9" s="44">
        <f t="shared" si="1"/>
        <v>0</v>
      </c>
    </row>
    <row r="10" spans="1:9" ht="22.5" customHeight="1" x14ac:dyDescent="0.25">
      <c r="A10" s="42"/>
      <c r="B10" s="46" t="e">
        <f>+VLOOKUP(A10,'Kontni plan'!B:C,2,0)</f>
        <v>#N/A</v>
      </c>
      <c r="C10" s="44"/>
      <c r="D10" s="44"/>
      <c r="E10" s="44"/>
      <c r="F10" s="44"/>
      <c r="G10" s="44"/>
      <c r="H10" s="44"/>
      <c r="I10" s="44">
        <f t="shared" si="1"/>
        <v>0</v>
      </c>
    </row>
    <row r="11" spans="1:9" ht="22.5" customHeight="1" x14ac:dyDescent="0.25">
      <c r="A11" s="42"/>
      <c r="B11" s="46" t="e">
        <f>+VLOOKUP(A11,'Kontni plan'!B:C,2,0)</f>
        <v>#N/A</v>
      </c>
      <c r="C11" s="44"/>
      <c r="D11" s="44"/>
      <c r="E11" s="44"/>
      <c r="F11" s="44"/>
      <c r="G11" s="44"/>
      <c r="H11" s="44"/>
      <c r="I11" s="44">
        <f t="shared" si="1"/>
        <v>0</v>
      </c>
    </row>
    <row r="12" spans="1:9" ht="22.5" customHeight="1" x14ac:dyDescent="0.25">
      <c r="A12" s="42"/>
      <c r="B12" s="46" t="e">
        <f>+VLOOKUP(A12,'Kontni plan'!B:C,2,0)</f>
        <v>#N/A</v>
      </c>
      <c r="C12" s="44"/>
      <c r="D12" s="44"/>
      <c r="E12" s="44"/>
      <c r="F12" s="44"/>
      <c r="G12" s="44"/>
      <c r="H12" s="44"/>
      <c r="I12" s="44">
        <f t="shared" si="1"/>
        <v>0</v>
      </c>
    </row>
    <row r="13" spans="1:9" ht="22.5" customHeight="1" x14ac:dyDescent="0.25">
      <c r="A13" s="42"/>
      <c r="B13" s="46" t="e">
        <f>+VLOOKUP(A13,'Kontni plan'!B:C,2,0)</f>
        <v>#N/A</v>
      </c>
      <c r="C13" s="44"/>
      <c r="D13" s="44"/>
      <c r="E13" s="44"/>
      <c r="F13" s="44"/>
      <c r="G13" s="44"/>
      <c r="H13" s="44"/>
      <c r="I13" s="44">
        <f t="shared" si="1"/>
        <v>0</v>
      </c>
    </row>
    <row r="14" spans="1:9" ht="22.5" customHeight="1" x14ac:dyDescent="0.25">
      <c r="A14" s="42"/>
      <c r="B14" s="46" t="e">
        <f>+VLOOKUP(A14,'Kontni plan'!B:C,2,0)</f>
        <v>#N/A</v>
      </c>
      <c r="C14" s="44"/>
      <c r="D14" s="44"/>
      <c r="E14" s="44"/>
      <c r="F14" s="44"/>
      <c r="G14" s="44"/>
      <c r="H14" s="44"/>
      <c r="I14" s="44">
        <f t="shared" si="1"/>
        <v>0</v>
      </c>
    </row>
    <row r="15" spans="1:9" ht="22.5" customHeight="1" x14ac:dyDescent="0.25">
      <c r="A15" s="42"/>
      <c r="B15" s="46" t="e">
        <f>+VLOOKUP(A15,'Kontni plan'!B:C,2,0)</f>
        <v>#N/A</v>
      </c>
      <c r="C15" s="44"/>
      <c r="D15" s="44"/>
      <c r="E15" s="44"/>
      <c r="F15" s="44"/>
      <c r="G15" s="44"/>
      <c r="H15" s="44"/>
      <c r="I15" s="44">
        <f t="shared" si="1"/>
        <v>0</v>
      </c>
    </row>
    <row r="16" spans="1:9" ht="22.5" customHeight="1" x14ac:dyDescent="0.25">
      <c r="A16" s="42"/>
      <c r="B16" s="46" t="e">
        <f>+VLOOKUP(A16,'Kontni plan'!B:C,2,0)</f>
        <v>#N/A</v>
      </c>
      <c r="C16" s="44"/>
      <c r="D16" s="44"/>
      <c r="E16" s="44"/>
      <c r="F16" s="44"/>
      <c r="G16" s="44"/>
      <c r="H16" s="44"/>
      <c r="I16" s="44">
        <f t="shared" si="1"/>
        <v>0</v>
      </c>
    </row>
    <row r="17" spans="1:9" ht="22.5" customHeight="1" x14ac:dyDescent="0.25">
      <c r="A17" s="42"/>
      <c r="B17" s="46" t="e">
        <f>+VLOOKUP(A17,'Kontni plan'!B:C,2,0)</f>
        <v>#N/A</v>
      </c>
      <c r="C17" s="44"/>
      <c r="D17" s="44"/>
      <c r="E17" s="44"/>
      <c r="F17" s="44"/>
      <c r="G17" s="44"/>
      <c r="H17" s="44"/>
      <c r="I17" s="44">
        <f t="shared" si="1"/>
        <v>0</v>
      </c>
    </row>
    <row r="18" spans="1:9" ht="22.5" customHeight="1" x14ac:dyDescent="0.25">
      <c r="A18" s="42"/>
      <c r="B18" s="46" t="e">
        <f>+VLOOKUP(A18,'Kontni plan'!B:C,2,0)</f>
        <v>#N/A</v>
      </c>
      <c r="C18" s="44"/>
      <c r="D18" s="44"/>
      <c r="E18" s="44"/>
      <c r="F18" s="44"/>
      <c r="G18" s="44"/>
      <c r="H18" s="44"/>
      <c r="I18" s="44">
        <f t="shared" si="1"/>
        <v>0</v>
      </c>
    </row>
    <row r="19" spans="1:9" ht="22.5" customHeight="1" x14ac:dyDescent="0.25">
      <c r="A19" s="42"/>
      <c r="B19" s="46" t="e">
        <f>+VLOOKUP(A19,'Kontni plan'!B:C,2,0)</f>
        <v>#N/A</v>
      </c>
      <c r="C19" s="44"/>
      <c r="D19" s="44"/>
      <c r="E19" s="44"/>
      <c r="F19" s="44"/>
      <c r="G19" s="44"/>
      <c r="H19" s="44"/>
      <c r="I19" s="44">
        <f t="shared" si="1"/>
        <v>0</v>
      </c>
    </row>
    <row r="20" spans="1:9" ht="22.5" customHeight="1" x14ac:dyDescent="0.25">
      <c r="A20" s="42"/>
      <c r="B20" s="46" t="e">
        <f>+VLOOKUP(A20,'Kontni plan'!B:C,2,0)</f>
        <v>#N/A</v>
      </c>
      <c r="C20" s="44"/>
      <c r="D20" s="44"/>
      <c r="E20" s="44"/>
      <c r="F20" s="44"/>
      <c r="G20" s="44"/>
      <c r="H20" s="44"/>
      <c r="I20" s="44">
        <f t="shared" ref="I20:I23" si="2">SUM(C20:H20)</f>
        <v>0</v>
      </c>
    </row>
    <row r="21" spans="1:9" ht="22.5" customHeight="1" x14ac:dyDescent="0.25">
      <c r="A21" s="42"/>
      <c r="B21" s="46" t="e">
        <f>+VLOOKUP(A21,'Kontni plan'!B:C,2,0)</f>
        <v>#N/A</v>
      </c>
      <c r="C21" s="44"/>
      <c r="D21" s="44"/>
      <c r="E21" s="44"/>
      <c r="F21" s="44"/>
      <c r="G21" s="44"/>
      <c r="H21" s="44"/>
      <c r="I21" s="44">
        <f t="shared" si="2"/>
        <v>0</v>
      </c>
    </row>
    <row r="22" spans="1:9" ht="22.5" customHeight="1" x14ac:dyDescent="0.25">
      <c r="A22" s="42"/>
      <c r="B22" s="46" t="e">
        <f>+VLOOKUP(A22,'Kontni plan'!B:C,2,0)</f>
        <v>#N/A</v>
      </c>
      <c r="C22" s="44"/>
      <c r="D22" s="44"/>
      <c r="E22" s="44"/>
      <c r="F22" s="44"/>
      <c r="G22" s="44"/>
      <c r="H22" s="44"/>
      <c r="I22" s="44">
        <f t="shared" si="2"/>
        <v>0</v>
      </c>
    </row>
    <row r="23" spans="1:9" ht="22.5" customHeight="1" x14ac:dyDescent="0.25">
      <c r="A23" s="42"/>
      <c r="B23" s="46" t="e">
        <f>+VLOOKUP(A23,'Kontni plan'!B:C,2,0)</f>
        <v>#N/A</v>
      </c>
      <c r="C23" s="44"/>
      <c r="D23" s="44"/>
      <c r="E23" s="44"/>
      <c r="F23" s="44"/>
      <c r="G23" s="44"/>
      <c r="H23" s="44"/>
      <c r="I23" s="44">
        <f t="shared" si="2"/>
        <v>0</v>
      </c>
    </row>
  </sheetData>
  <mergeCells count="7">
    <mergeCell ref="I1:I2"/>
    <mergeCell ref="E3:H3"/>
    <mergeCell ref="A1:A2"/>
    <mergeCell ref="B1:B2"/>
    <mergeCell ref="C1:C2"/>
    <mergeCell ref="D1:D2"/>
    <mergeCell ref="E1:H1"/>
  </mergeCells>
  <pageMargins left="0.51181102362204722" right="0.51181102362204722" top="0.55118110236220474" bottom="0.55118110236220474" header="0" footer="0"/>
  <pageSetup paperSize="9" orientation="landscape" horizontalDpi="4294967294" verticalDpi="4294967295" r:id="rId1"/>
  <headerFooter>
    <oddHeader>&amp;C&amp;"Calibri,Podebljano"&amp;14PRIHODI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14:formula1>
            <xm:f>'Kontni plan'!$B$146:$B$319</xm:f>
          </x14:formula1>
          <xm:sqref>A5:A1048576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6"/>
  <sheetViews>
    <sheetView view="pageLayout" zoomScaleNormal="100" workbookViewId="0">
      <selection activeCell="A2" sqref="A2:G2"/>
    </sheetView>
  </sheetViews>
  <sheetFormatPr defaultRowHeight="15" x14ac:dyDescent="0.25"/>
  <cols>
    <col min="1" max="1" width="7.5703125" bestFit="1" customWidth="1"/>
    <col min="2" max="2" width="38.140625" customWidth="1"/>
    <col min="3" max="3" width="13.42578125" style="45" customWidth="1"/>
    <col min="4" max="4" width="15" style="45" customWidth="1"/>
    <col min="5" max="8" width="11.28515625" style="45" customWidth="1"/>
    <col min="9" max="9" width="13.42578125" style="45" customWidth="1"/>
  </cols>
  <sheetData>
    <row r="1" spans="1:9" x14ac:dyDescent="0.25">
      <c r="A1" s="129" t="s">
        <v>498</v>
      </c>
      <c r="B1" s="129" t="s">
        <v>503</v>
      </c>
      <c r="C1" s="124" t="s">
        <v>488</v>
      </c>
      <c r="D1" s="124" t="s">
        <v>489</v>
      </c>
      <c r="E1" s="132" t="s">
        <v>490</v>
      </c>
      <c r="F1" s="133"/>
      <c r="G1" s="133"/>
      <c r="H1" s="134"/>
      <c r="I1" s="124" t="s">
        <v>491</v>
      </c>
    </row>
    <row r="2" spans="1:9" ht="39" customHeight="1" thickBot="1" x14ac:dyDescent="0.3">
      <c r="A2" s="130"/>
      <c r="B2" s="131"/>
      <c r="C2" s="125"/>
      <c r="D2" s="125"/>
      <c r="E2" s="40" t="s">
        <v>492</v>
      </c>
      <c r="F2" s="40" t="s">
        <v>493</v>
      </c>
      <c r="G2" s="40" t="s">
        <v>494</v>
      </c>
      <c r="H2" s="40" t="s">
        <v>495</v>
      </c>
      <c r="I2" s="125"/>
    </row>
    <row r="3" spans="1:9" ht="33.75" thickBot="1" x14ac:dyDescent="0.3">
      <c r="A3" s="52" t="str">
        <f>+IF(C3=C4," ","GREŠKA")</f>
        <v>GREŠKA</v>
      </c>
      <c r="B3" s="51" t="s">
        <v>499</v>
      </c>
      <c r="C3" s="53">
        <f>+'2. IZVRŠENJE PLANA PROGRAMA'!I2</f>
        <v>0</v>
      </c>
      <c r="D3" s="41"/>
      <c r="E3" s="126"/>
      <c r="F3" s="127"/>
      <c r="G3" s="127"/>
      <c r="H3" s="128"/>
      <c r="I3" s="54" t="str">
        <f>+'2. IZVRŠENJE PLANA PROGRAMA'!G2</f>
        <v xml:space="preserve">ostali izvori financiraja </v>
      </c>
    </row>
    <row r="4" spans="1:9" ht="15.75" customHeight="1" thickBot="1" x14ac:dyDescent="0.3">
      <c r="A4" s="55" t="str">
        <f>+IF(I3=I4," ","GREŠKA")</f>
        <v>GREŠKA</v>
      </c>
      <c r="B4" s="49" t="s">
        <v>497</v>
      </c>
      <c r="C4" s="47">
        <f t="shared" ref="C4:I4" si="0">SUM(C5:C1048576)</f>
        <v>81500</v>
      </c>
      <c r="D4" s="43">
        <f t="shared" si="0"/>
        <v>14455</v>
      </c>
      <c r="E4" s="43"/>
      <c r="F4" s="43">
        <f t="shared" si="0"/>
        <v>0</v>
      </c>
      <c r="G4" s="43">
        <f t="shared" si="0"/>
        <v>0</v>
      </c>
      <c r="H4" s="43">
        <f t="shared" si="0"/>
        <v>0</v>
      </c>
      <c r="I4" s="43">
        <f t="shared" si="0"/>
        <v>95955</v>
      </c>
    </row>
    <row r="5" spans="1:9" ht="22.5" customHeight="1" x14ac:dyDescent="0.25">
      <c r="A5" s="42"/>
      <c r="B5" s="48">
        <v>32391</v>
      </c>
      <c r="C5" s="44">
        <v>24000</v>
      </c>
      <c r="D5" s="44">
        <v>4000</v>
      </c>
      <c r="E5" s="44"/>
      <c r="F5" s="44"/>
      <c r="G5" s="44"/>
      <c r="H5" s="44"/>
      <c r="I5" s="44">
        <f>SUM(C5:H5)</f>
        <v>28000</v>
      </c>
    </row>
    <row r="6" spans="1:9" ht="22.5" customHeight="1" x14ac:dyDescent="0.25">
      <c r="A6" s="42"/>
      <c r="B6" s="46">
        <v>32339</v>
      </c>
      <c r="C6" s="44">
        <v>12000</v>
      </c>
      <c r="D6" s="44">
        <v>0</v>
      </c>
      <c r="E6" s="44"/>
      <c r="F6" s="44"/>
      <c r="G6" s="44"/>
      <c r="H6" s="44"/>
      <c r="I6" s="44">
        <f>SUM(C6:H6)</f>
        <v>12000</v>
      </c>
    </row>
    <row r="7" spans="1:9" ht="22.5" customHeight="1" x14ac:dyDescent="0.25">
      <c r="A7" s="42"/>
      <c r="B7" s="46">
        <v>32372</v>
      </c>
      <c r="C7" s="44">
        <v>0</v>
      </c>
      <c r="D7" s="44">
        <v>4900</v>
      </c>
      <c r="E7" s="44"/>
      <c r="F7" s="44"/>
      <c r="G7" s="44"/>
      <c r="H7" s="44"/>
      <c r="I7" s="44">
        <f t="shared" ref="I7:I44" si="1">SUM(C7:H7)</f>
        <v>4900</v>
      </c>
    </row>
    <row r="8" spans="1:9" ht="22.5" customHeight="1" x14ac:dyDescent="0.25">
      <c r="A8" s="42"/>
      <c r="B8" s="46">
        <v>42211</v>
      </c>
      <c r="C8" s="44">
        <v>28000</v>
      </c>
      <c r="D8" s="44">
        <v>5074</v>
      </c>
      <c r="E8" s="44"/>
      <c r="F8" s="44"/>
      <c r="G8" s="44"/>
      <c r="H8" s="44"/>
      <c r="I8" s="44">
        <f t="shared" si="1"/>
        <v>33074</v>
      </c>
    </row>
    <row r="9" spans="1:9" ht="22.5" customHeight="1" x14ac:dyDescent="0.25">
      <c r="A9" s="42"/>
      <c r="B9" s="46">
        <v>42239</v>
      </c>
      <c r="C9" s="44">
        <v>2500</v>
      </c>
      <c r="D9" s="44">
        <v>481</v>
      </c>
      <c r="E9" s="44"/>
      <c r="F9" s="44"/>
      <c r="G9" s="44"/>
      <c r="H9" s="44"/>
      <c r="I9" s="44">
        <f t="shared" si="1"/>
        <v>2981</v>
      </c>
    </row>
    <row r="10" spans="1:9" ht="22.5" customHeight="1" x14ac:dyDescent="0.25">
      <c r="A10" s="42"/>
      <c r="B10" s="46">
        <v>32331</v>
      </c>
      <c r="C10" s="44">
        <v>15000</v>
      </c>
      <c r="D10" s="44"/>
      <c r="E10" s="56"/>
      <c r="F10" s="44"/>
      <c r="G10" s="44"/>
      <c r="H10" s="44"/>
      <c r="I10" s="44">
        <f t="shared" si="1"/>
        <v>15000</v>
      </c>
    </row>
    <row r="11" spans="1:9" ht="22.5" customHeight="1" x14ac:dyDescent="0.25">
      <c r="A11" s="42"/>
      <c r="B11" s="46" t="e">
        <f>+VLOOKUP(A11,'Kontni plan'!B:C,2,0)</f>
        <v>#N/A</v>
      </c>
      <c r="C11" s="44"/>
      <c r="D11" s="44"/>
      <c r="E11" s="44"/>
      <c r="F11" s="44"/>
      <c r="G11" s="44"/>
      <c r="H11" s="44"/>
      <c r="I11" s="44">
        <f t="shared" si="1"/>
        <v>0</v>
      </c>
    </row>
    <row r="12" spans="1:9" ht="22.5" customHeight="1" x14ac:dyDescent="0.25">
      <c r="A12" s="42"/>
      <c r="B12" s="46" t="e">
        <f>+VLOOKUP(A12,'Kontni plan'!B:C,2,0)</f>
        <v>#N/A</v>
      </c>
      <c r="C12" s="44"/>
      <c r="D12" s="44"/>
      <c r="E12" s="44"/>
      <c r="F12" s="44"/>
      <c r="G12" s="44"/>
      <c r="H12" s="44"/>
      <c r="I12" s="44">
        <f t="shared" si="1"/>
        <v>0</v>
      </c>
    </row>
    <row r="13" spans="1:9" ht="22.5" customHeight="1" x14ac:dyDescent="0.25">
      <c r="A13" s="42"/>
      <c r="B13" s="46" t="e">
        <f>+VLOOKUP(A13,'Kontni plan'!B:C,2,0)</f>
        <v>#N/A</v>
      </c>
      <c r="C13" s="44"/>
      <c r="D13" s="44"/>
      <c r="E13" s="44"/>
      <c r="F13" s="44"/>
      <c r="G13" s="44"/>
      <c r="H13" s="44"/>
      <c r="I13" s="44">
        <f t="shared" si="1"/>
        <v>0</v>
      </c>
    </row>
    <row r="14" spans="1:9" ht="22.5" customHeight="1" x14ac:dyDescent="0.25">
      <c r="A14" s="42"/>
      <c r="B14" s="46" t="e">
        <f>+VLOOKUP(A14,'Kontni plan'!B:C,2,0)</f>
        <v>#N/A</v>
      </c>
      <c r="C14" s="44"/>
      <c r="D14" s="44"/>
      <c r="E14" s="44"/>
      <c r="F14" s="44"/>
      <c r="G14" s="44"/>
      <c r="H14" s="44"/>
      <c r="I14" s="44">
        <f t="shared" si="1"/>
        <v>0</v>
      </c>
    </row>
    <row r="15" spans="1:9" ht="22.5" customHeight="1" x14ac:dyDescent="0.25">
      <c r="A15" s="42"/>
      <c r="B15" s="46" t="e">
        <f>+VLOOKUP(A15,'Kontni plan'!B:C,2,0)</f>
        <v>#N/A</v>
      </c>
      <c r="C15" s="44"/>
      <c r="D15" s="44"/>
      <c r="E15" s="44"/>
      <c r="F15" s="44"/>
      <c r="G15" s="44"/>
      <c r="H15" s="44"/>
      <c r="I15" s="44">
        <f t="shared" si="1"/>
        <v>0</v>
      </c>
    </row>
    <row r="16" spans="1:9" ht="22.5" customHeight="1" x14ac:dyDescent="0.25">
      <c r="A16" s="42"/>
      <c r="B16" s="46" t="e">
        <f>+VLOOKUP(A16,'Kontni plan'!B:C,2,0)</f>
        <v>#N/A</v>
      </c>
      <c r="C16" s="44"/>
      <c r="D16" s="44"/>
      <c r="E16" s="44"/>
      <c r="F16" s="44"/>
      <c r="G16" s="44"/>
      <c r="H16" s="44"/>
      <c r="I16" s="44">
        <f t="shared" si="1"/>
        <v>0</v>
      </c>
    </row>
    <row r="17" spans="1:9" ht="22.5" customHeight="1" x14ac:dyDescent="0.25">
      <c r="A17" s="42"/>
      <c r="B17" s="46" t="e">
        <f>+VLOOKUP(A17,'Kontni plan'!B:C,2,0)</f>
        <v>#N/A</v>
      </c>
      <c r="C17" s="44"/>
      <c r="D17" s="44"/>
      <c r="E17" s="44"/>
      <c r="F17" s="44"/>
      <c r="G17" s="44"/>
      <c r="H17" s="44"/>
      <c r="I17" s="44">
        <f t="shared" si="1"/>
        <v>0</v>
      </c>
    </row>
    <row r="18" spans="1:9" ht="22.5" customHeight="1" x14ac:dyDescent="0.25">
      <c r="A18" s="42"/>
      <c r="B18" s="46" t="e">
        <f>+VLOOKUP(A18,'Kontni plan'!B:C,2,0)</f>
        <v>#N/A</v>
      </c>
      <c r="C18" s="44"/>
      <c r="D18" s="44"/>
      <c r="E18" s="44"/>
      <c r="F18" s="44"/>
      <c r="G18" s="44"/>
      <c r="H18" s="44"/>
      <c r="I18" s="44">
        <f t="shared" si="1"/>
        <v>0</v>
      </c>
    </row>
    <row r="19" spans="1:9" ht="22.5" customHeight="1" x14ac:dyDescent="0.25">
      <c r="A19" s="42"/>
      <c r="B19" s="46" t="e">
        <f>+VLOOKUP(A19,'Kontni plan'!B:C,2,0)</f>
        <v>#N/A</v>
      </c>
      <c r="C19" s="44"/>
      <c r="D19" s="44"/>
      <c r="E19" s="44"/>
      <c r="F19" s="44"/>
      <c r="G19" s="44"/>
      <c r="H19" s="44"/>
      <c r="I19" s="44">
        <f t="shared" si="1"/>
        <v>0</v>
      </c>
    </row>
    <row r="20" spans="1:9" ht="22.5" customHeight="1" x14ac:dyDescent="0.25">
      <c r="A20" s="42"/>
      <c r="B20" s="46" t="e">
        <f>+VLOOKUP(A20,'Kontni plan'!B:C,2,0)</f>
        <v>#N/A</v>
      </c>
      <c r="C20" s="44"/>
      <c r="D20" s="44"/>
      <c r="E20" s="44"/>
      <c r="F20" s="44"/>
      <c r="G20" s="44"/>
      <c r="H20" s="44"/>
      <c r="I20" s="44">
        <f t="shared" si="1"/>
        <v>0</v>
      </c>
    </row>
    <row r="21" spans="1:9" ht="22.5" customHeight="1" x14ac:dyDescent="0.25">
      <c r="A21" s="42"/>
      <c r="B21" s="46" t="e">
        <f>+VLOOKUP(A21,'Kontni plan'!B:C,2,0)</f>
        <v>#N/A</v>
      </c>
      <c r="C21" s="44"/>
      <c r="D21" s="44"/>
      <c r="E21" s="44"/>
      <c r="F21" s="44"/>
      <c r="G21" s="44"/>
      <c r="H21" s="44"/>
      <c r="I21" s="44">
        <f t="shared" si="1"/>
        <v>0</v>
      </c>
    </row>
    <row r="22" spans="1:9" ht="22.5" customHeight="1" x14ac:dyDescent="0.25">
      <c r="A22" s="42"/>
      <c r="B22" s="46" t="e">
        <f>+VLOOKUP(A22,'Kontni plan'!B:C,2,0)</f>
        <v>#N/A</v>
      </c>
      <c r="C22" s="44"/>
      <c r="D22" s="44"/>
      <c r="E22" s="44"/>
      <c r="F22" s="44"/>
      <c r="G22" s="44"/>
      <c r="H22" s="44"/>
      <c r="I22" s="44">
        <f t="shared" si="1"/>
        <v>0</v>
      </c>
    </row>
    <row r="23" spans="1:9" ht="22.5" customHeight="1" x14ac:dyDescent="0.25">
      <c r="A23" s="42"/>
      <c r="B23" s="46" t="e">
        <f>+VLOOKUP(A23,'Kontni plan'!B:C,2,0)</f>
        <v>#N/A</v>
      </c>
      <c r="C23" s="44"/>
      <c r="D23" s="44"/>
      <c r="E23" s="44"/>
      <c r="F23" s="44"/>
      <c r="G23" s="44"/>
      <c r="H23" s="44"/>
      <c r="I23" s="44">
        <f t="shared" si="1"/>
        <v>0</v>
      </c>
    </row>
    <row r="24" spans="1:9" ht="22.5" customHeight="1" x14ac:dyDescent="0.25">
      <c r="A24" s="42"/>
      <c r="B24" s="46" t="e">
        <f>+VLOOKUP(A24,'Kontni plan'!B:C,2,0)</f>
        <v>#N/A</v>
      </c>
      <c r="C24" s="44"/>
      <c r="D24" s="44"/>
      <c r="E24" s="44"/>
      <c r="F24" s="44"/>
      <c r="G24" s="44"/>
      <c r="H24" s="44"/>
      <c r="I24" s="44">
        <f t="shared" si="1"/>
        <v>0</v>
      </c>
    </row>
    <row r="25" spans="1:9" ht="22.5" customHeight="1" x14ac:dyDescent="0.25">
      <c r="A25" s="42"/>
      <c r="B25" s="46" t="e">
        <f>+VLOOKUP(A25,'Kontni plan'!B:C,2,0)</f>
        <v>#N/A</v>
      </c>
      <c r="C25" s="44"/>
      <c r="D25" s="44"/>
      <c r="E25" s="44"/>
      <c r="F25" s="44"/>
      <c r="G25" s="44"/>
      <c r="H25" s="44"/>
      <c r="I25" s="44">
        <f t="shared" si="1"/>
        <v>0</v>
      </c>
    </row>
    <row r="26" spans="1:9" ht="22.5" customHeight="1" x14ac:dyDescent="0.25">
      <c r="A26" s="42"/>
      <c r="B26" s="46" t="e">
        <f>+VLOOKUP(A26,'Kontni plan'!B:C,2,0)</f>
        <v>#N/A</v>
      </c>
      <c r="C26" s="44"/>
      <c r="D26" s="44"/>
      <c r="E26" s="44"/>
      <c r="F26" s="44"/>
      <c r="G26" s="44"/>
      <c r="H26" s="44"/>
      <c r="I26" s="44">
        <f t="shared" si="1"/>
        <v>0</v>
      </c>
    </row>
    <row r="27" spans="1:9" ht="22.5" customHeight="1" x14ac:dyDescent="0.25">
      <c r="A27" s="42"/>
      <c r="B27" s="46" t="e">
        <f>+VLOOKUP(A27,'Kontni plan'!B:C,2,0)</f>
        <v>#N/A</v>
      </c>
      <c r="C27" s="44"/>
      <c r="D27" s="44"/>
      <c r="E27" s="44"/>
      <c r="F27" s="44"/>
      <c r="G27" s="44"/>
      <c r="H27" s="44"/>
      <c r="I27" s="44">
        <f t="shared" si="1"/>
        <v>0</v>
      </c>
    </row>
    <row r="28" spans="1:9" ht="22.5" customHeight="1" x14ac:dyDescent="0.25">
      <c r="A28" s="42"/>
      <c r="B28" s="46" t="e">
        <f>+VLOOKUP(A28,'Kontni plan'!B:C,2,0)</f>
        <v>#N/A</v>
      </c>
      <c r="C28" s="44"/>
      <c r="D28" s="44"/>
      <c r="E28" s="44"/>
      <c r="F28" s="44"/>
      <c r="G28" s="44"/>
      <c r="H28" s="44"/>
      <c r="I28" s="44">
        <f t="shared" si="1"/>
        <v>0</v>
      </c>
    </row>
    <row r="29" spans="1:9" ht="22.5" customHeight="1" x14ac:dyDescent="0.25">
      <c r="A29" s="42"/>
      <c r="B29" s="46" t="e">
        <f>+VLOOKUP(A29,'Kontni plan'!B:C,2,0)</f>
        <v>#N/A</v>
      </c>
      <c r="C29" s="44"/>
      <c r="D29" s="44"/>
      <c r="E29" s="44"/>
      <c r="F29" s="44"/>
      <c r="G29" s="44"/>
      <c r="H29" s="44"/>
      <c r="I29" s="44">
        <f t="shared" si="1"/>
        <v>0</v>
      </c>
    </row>
    <row r="30" spans="1:9" ht="22.5" customHeight="1" x14ac:dyDescent="0.25">
      <c r="A30" s="42"/>
      <c r="B30" s="46" t="e">
        <f>+VLOOKUP(A30,'Kontni plan'!B:C,2,0)</f>
        <v>#N/A</v>
      </c>
      <c r="C30" s="44"/>
      <c r="D30" s="44"/>
      <c r="E30" s="44"/>
      <c r="F30" s="44"/>
      <c r="G30" s="44"/>
      <c r="H30" s="44"/>
      <c r="I30" s="44">
        <f t="shared" si="1"/>
        <v>0</v>
      </c>
    </row>
    <row r="31" spans="1:9" ht="22.5" customHeight="1" x14ac:dyDescent="0.25">
      <c r="A31" s="42"/>
      <c r="B31" s="46" t="e">
        <f>+VLOOKUP(A31,'Kontni plan'!B:C,2,0)</f>
        <v>#N/A</v>
      </c>
      <c r="C31" s="44"/>
      <c r="D31" s="44"/>
      <c r="E31" s="44"/>
      <c r="F31" s="44"/>
      <c r="G31" s="44"/>
      <c r="H31" s="44"/>
      <c r="I31" s="44">
        <f t="shared" si="1"/>
        <v>0</v>
      </c>
    </row>
    <row r="32" spans="1:9" ht="22.5" customHeight="1" x14ac:dyDescent="0.25">
      <c r="A32" s="42"/>
      <c r="B32" s="46" t="e">
        <f>+VLOOKUP(A32,'Kontni plan'!B:C,2,0)</f>
        <v>#N/A</v>
      </c>
      <c r="C32" s="44"/>
      <c r="D32" s="44"/>
      <c r="E32" s="44"/>
      <c r="F32" s="44"/>
      <c r="G32" s="44"/>
      <c r="H32" s="44"/>
      <c r="I32" s="44">
        <f t="shared" si="1"/>
        <v>0</v>
      </c>
    </row>
    <row r="33" spans="1:9" ht="22.5" customHeight="1" x14ac:dyDescent="0.25">
      <c r="A33" s="42"/>
      <c r="B33" s="46" t="e">
        <f>+VLOOKUP(A33,'Kontni plan'!B:C,2,0)</f>
        <v>#N/A</v>
      </c>
      <c r="C33" s="44"/>
      <c r="D33" s="44"/>
      <c r="E33" s="44"/>
      <c r="F33" s="44"/>
      <c r="G33" s="44"/>
      <c r="H33" s="44"/>
      <c r="I33" s="44">
        <f t="shared" si="1"/>
        <v>0</v>
      </c>
    </row>
    <row r="34" spans="1:9" ht="22.5" customHeight="1" x14ac:dyDescent="0.25">
      <c r="A34" s="42"/>
      <c r="B34" s="46" t="e">
        <f>+VLOOKUP(A34,'Kontni plan'!B:C,2,0)</f>
        <v>#N/A</v>
      </c>
      <c r="C34" s="44"/>
      <c r="D34" s="44"/>
      <c r="E34" s="44"/>
      <c r="F34" s="44"/>
      <c r="G34" s="44"/>
      <c r="H34" s="44"/>
      <c r="I34" s="44">
        <f t="shared" si="1"/>
        <v>0</v>
      </c>
    </row>
    <row r="35" spans="1:9" ht="22.5" customHeight="1" x14ac:dyDescent="0.25">
      <c r="A35" s="42"/>
      <c r="B35" s="46" t="e">
        <f>+VLOOKUP(A35,'Kontni plan'!B:C,2,0)</f>
        <v>#N/A</v>
      </c>
      <c r="C35" s="44"/>
      <c r="D35" s="44"/>
      <c r="E35" s="44"/>
      <c r="F35" s="44"/>
      <c r="G35" s="44"/>
      <c r="H35" s="44"/>
      <c r="I35" s="44">
        <f t="shared" si="1"/>
        <v>0</v>
      </c>
    </row>
    <row r="36" spans="1:9" ht="22.5" customHeight="1" x14ac:dyDescent="0.25">
      <c r="A36" s="42"/>
      <c r="B36" s="46" t="e">
        <f>+VLOOKUP(A36,'Kontni plan'!B:C,2,0)</f>
        <v>#N/A</v>
      </c>
      <c r="C36" s="44"/>
      <c r="D36" s="44"/>
      <c r="E36" s="44"/>
      <c r="F36" s="44"/>
      <c r="G36" s="44"/>
      <c r="H36" s="44"/>
      <c r="I36" s="44">
        <f t="shared" si="1"/>
        <v>0</v>
      </c>
    </row>
    <row r="37" spans="1:9" ht="22.5" customHeight="1" x14ac:dyDescent="0.25">
      <c r="A37" s="42"/>
      <c r="B37" s="46" t="e">
        <f>+VLOOKUP(A37,'Kontni plan'!B:C,2,0)</f>
        <v>#N/A</v>
      </c>
      <c r="C37" s="44"/>
      <c r="D37" s="44"/>
      <c r="E37" s="44"/>
      <c r="F37" s="44"/>
      <c r="G37" s="44"/>
      <c r="H37" s="44"/>
      <c r="I37" s="44">
        <f t="shared" si="1"/>
        <v>0</v>
      </c>
    </row>
    <row r="38" spans="1:9" ht="22.5" customHeight="1" x14ac:dyDescent="0.25">
      <c r="A38" s="42"/>
      <c r="B38" s="46" t="e">
        <f>+VLOOKUP(A38,'Kontni plan'!B:C,2,0)</f>
        <v>#N/A</v>
      </c>
      <c r="C38" s="44"/>
      <c r="D38" s="44"/>
      <c r="E38" s="44"/>
      <c r="F38" s="44"/>
      <c r="G38" s="44"/>
      <c r="H38" s="44"/>
      <c r="I38" s="44">
        <f t="shared" si="1"/>
        <v>0</v>
      </c>
    </row>
    <row r="39" spans="1:9" ht="22.5" customHeight="1" x14ac:dyDescent="0.25">
      <c r="A39" s="42"/>
      <c r="B39" s="46" t="e">
        <f>+VLOOKUP(A39,'Kontni plan'!B:C,2,0)</f>
        <v>#N/A</v>
      </c>
      <c r="C39" s="44"/>
      <c r="D39" s="44"/>
      <c r="E39" s="44"/>
      <c r="F39" s="44"/>
      <c r="G39" s="44"/>
      <c r="H39" s="44"/>
      <c r="I39" s="44">
        <f t="shared" si="1"/>
        <v>0</v>
      </c>
    </row>
    <row r="40" spans="1:9" ht="22.5" customHeight="1" x14ac:dyDescent="0.25">
      <c r="A40" s="42"/>
      <c r="B40" s="46" t="e">
        <f>+VLOOKUP(A40,'Kontni plan'!B:C,2,0)</f>
        <v>#N/A</v>
      </c>
      <c r="C40" s="44"/>
      <c r="D40" s="44"/>
      <c r="E40" s="44"/>
      <c r="F40" s="44"/>
      <c r="G40" s="44"/>
      <c r="H40" s="44"/>
      <c r="I40" s="44">
        <f t="shared" si="1"/>
        <v>0</v>
      </c>
    </row>
    <row r="41" spans="1:9" ht="22.5" customHeight="1" x14ac:dyDescent="0.25">
      <c r="A41" s="42"/>
      <c r="B41" s="46" t="e">
        <f>+VLOOKUP(A41,'Kontni plan'!B:C,2,0)</f>
        <v>#N/A</v>
      </c>
      <c r="C41" s="44"/>
      <c r="D41" s="44"/>
      <c r="E41" s="44"/>
      <c r="F41" s="44"/>
      <c r="G41" s="44"/>
      <c r="H41" s="44"/>
      <c r="I41" s="44">
        <f t="shared" si="1"/>
        <v>0</v>
      </c>
    </row>
    <row r="42" spans="1:9" ht="22.5" customHeight="1" x14ac:dyDescent="0.25">
      <c r="A42" s="42"/>
      <c r="B42" s="46" t="e">
        <f>+VLOOKUP(A42,'Kontni plan'!B:C,2,0)</f>
        <v>#N/A</v>
      </c>
      <c r="C42" s="44"/>
      <c r="D42" s="44"/>
      <c r="E42" s="44"/>
      <c r="F42" s="44"/>
      <c r="G42" s="44"/>
      <c r="H42" s="44"/>
      <c r="I42" s="44">
        <f t="shared" si="1"/>
        <v>0</v>
      </c>
    </row>
    <row r="43" spans="1:9" ht="22.5" customHeight="1" x14ac:dyDescent="0.25">
      <c r="A43" s="42"/>
      <c r="B43" s="46" t="e">
        <f>+VLOOKUP(A43,'Kontni plan'!B:C,2,0)</f>
        <v>#N/A</v>
      </c>
      <c r="C43" s="44"/>
      <c r="D43" s="44"/>
      <c r="E43" s="44"/>
      <c r="F43" s="44"/>
      <c r="G43" s="44"/>
      <c r="H43" s="44"/>
      <c r="I43" s="44">
        <f t="shared" si="1"/>
        <v>0</v>
      </c>
    </row>
    <row r="44" spans="1:9" ht="22.5" customHeight="1" x14ac:dyDescent="0.25">
      <c r="A44" s="42"/>
      <c r="B44" s="46" t="e">
        <f>+VLOOKUP(A44,'Kontni plan'!B:C,2,0)</f>
        <v>#N/A</v>
      </c>
      <c r="C44" s="44"/>
      <c r="D44" s="44"/>
      <c r="E44" s="44"/>
      <c r="F44" s="44"/>
      <c r="G44" s="44"/>
      <c r="H44" s="44"/>
      <c r="I44" s="44">
        <f t="shared" si="1"/>
        <v>0</v>
      </c>
    </row>
    <row r="45" spans="1:9" ht="22.5" customHeight="1" x14ac:dyDescent="0.25">
      <c r="A45" s="42"/>
      <c r="B45" s="46" t="e">
        <f>+VLOOKUP(A45,'Kontni plan'!B:C,2,0)</f>
        <v>#N/A</v>
      </c>
      <c r="C45" s="44"/>
      <c r="D45" s="44"/>
      <c r="E45" s="44"/>
      <c r="F45" s="44"/>
      <c r="G45" s="44"/>
      <c r="H45" s="44"/>
      <c r="I45" s="44">
        <f t="shared" ref="I45:I46" si="2">SUM(C45:H45)</f>
        <v>0</v>
      </c>
    </row>
    <row r="46" spans="1:9" ht="22.5" customHeight="1" x14ac:dyDescent="0.25">
      <c r="A46" s="42"/>
      <c r="B46" s="46" t="e">
        <f>+VLOOKUP(A46,'Kontni plan'!B:C,2,0)</f>
        <v>#N/A</v>
      </c>
      <c r="C46" s="44"/>
      <c r="D46" s="44"/>
      <c r="E46" s="44"/>
      <c r="F46" s="44"/>
      <c r="G46" s="44"/>
      <c r="H46" s="44"/>
      <c r="I46" s="44">
        <f t="shared" si="2"/>
        <v>0</v>
      </c>
    </row>
  </sheetData>
  <mergeCells count="7">
    <mergeCell ref="I1:I2"/>
    <mergeCell ref="E3:H3"/>
    <mergeCell ref="D1:D2"/>
    <mergeCell ref="E1:H1"/>
    <mergeCell ref="A1:A2"/>
    <mergeCell ref="B1:B2"/>
    <mergeCell ref="C1:C2"/>
  </mergeCells>
  <pageMargins left="0.51181102362204722" right="0.51181102362204722" top="0.55118110236220474" bottom="0.55118110236220474" header="0" footer="0"/>
  <pageSetup paperSize="9" scale="69" orientation="portrait" horizontalDpi="4294967294" verticalDpi="4294967295" r:id="rId1"/>
  <headerFooter>
    <oddHeader>&amp;C&amp;"Calibri,Podebljano"&amp;14RASHODI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14:formula1>
            <xm:f>'Kontni plan'!$B$2:$B$145</xm:f>
          </x14:formula1>
          <xm:sqref>A5:A46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9"/>
  <sheetViews>
    <sheetView topLeftCell="A10" workbookViewId="0">
      <selection activeCell="A2" sqref="A2:G2"/>
    </sheetView>
  </sheetViews>
  <sheetFormatPr defaultRowHeight="15" x14ac:dyDescent="0.25"/>
  <cols>
    <col min="1" max="1" width="8" bestFit="1" customWidth="1"/>
    <col min="2" max="2" width="12" bestFit="1" customWidth="1"/>
    <col min="3" max="3" width="72.42578125" bestFit="1" customWidth="1"/>
  </cols>
  <sheetData>
    <row r="1" spans="1:3" x14ac:dyDescent="0.25">
      <c r="A1" s="39" t="s">
        <v>184</v>
      </c>
      <c r="B1" s="39" t="s">
        <v>185</v>
      </c>
      <c r="C1" s="39" t="s">
        <v>186</v>
      </c>
    </row>
    <row r="2" spans="1:3" x14ac:dyDescent="0.25">
      <c r="A2" s="39" t="s">
        <v>187</v>
      </c>
      <c r="B2" s="39">
        <v>3111</v>
      </c>
      <c r="C2" s="39" t="s">
        <v>320</v>
      </c>
    </row>
    <row r="3" spans="1:3" x14ac:dyDescent="0.25">
      <c r="A3" s="39" t="s">
        <v>187</v>
      </c>
      <c r="B3" s="39">
        <v>3112</v>
      </c>
      <c r="C3" s="39" t="s">
        <v>321</v>
      </c>
    </row>
    <row r="4" spans="1:3" x14ac:dyDescent="0.25">
      <c r="A4" s="39" t="s">
        <v>187</v>
      </c>
      <c r="B4" s="39">
        <v>3113</v>
      </c>
      <c r="C4" s="39" t="s">
        <v>322</v>
      </c>
    </row>
    <row r="5" spans="1:3" x14ac:dyDescent="0.25">
      <c r="A5" s="39" t="s">
        <v>187</v>
      </c>
      <c r="B5" s="39">
        <v>3114</v>
      </c>
      <c r="C5" s="39" t="s">
        <v>323</v>
      </c>
    </row>
    <row r="6" spans="1:3" x14ac:dyDescent="0.25">
      <c r="A6" s="39" t="s">
        <v>187</v>
      </c>
      <c r="B6" s="39">
        <v>3121</v>
      </c>
      <c r="C6" s="39" t="s">
        <v>324</v>
      </c>
    </row>
    <row r="7" spans="1:3" x14ac:dyDescent="0.25">
      <c r="A7" s="39" t="s">
        <v>187</v>
      </c>
      <c r="B7" s="39">
        <v>3131</v>
      </c>
      <c r="C7" s="39" t="s">
        <v>263</v>
      </c>
    </row>
    <row r="8" spans="1:3" x14ac:dyDescent="0.25">
      <c r="A8" s="39" t="s">
        <v>187</v>
      </c>
      <c r="B8" s="39">
        <v>3132</v>
      </c>
      <c r="C8" s="39" t="s">
        <v>261</v>
      </c>
    </row>
    <row r="9" spans="1:3" x14ac:dyDescent="0.25">
      <c r="A9" s="39" t="s">
        <v>187</v>
      </c>
      <c r="B9" s="39">
        <v>3133</v>
      </c>
      <c r="C9" s="39" t="s">
        <v>264</v>
      </c>
    </row>
    <row r="10" spans="1:3" x14ac:dyDescent="0.25">
      <c r="A10" s="39" t="s">
        <v>187</v>
      </c>
      <c r="B10" s="39">
        <v>3211</v>
      </c>
      <c r="C10" s="39" t="s">
        <v>291</v>
      </c>
    </row>
    <row r="11" spans="1:3" x14ac:dyDescent="0.25">
      <c r="A11" s="39" t="s">
        <v>187</v>
      </c>
      <c r="B11" s="39">
        <v>3212</v>
      </c>
      <c r="C11" s="39" t="s">
        <v>292</v>
      </c>
    </row>
    <row r="12" spans="1:3" x14ac:dyDescent="0.25">
      <c r="A12" s="39" t="s">
        <v>187</v>
      </c>
      <c r="B12" s="39">
        <v>3213</v>
      </c>
      <c r="C12" s="39" t="s">
        <v>293</v>
      </c>
    </row>
    <row r="13" spans="1:3" x14ac:dyDescent="0.25">
      <c r="A13" s="39" t="s">
        <v>187</v>
      </c>
      <c r="B13" s="39">
        <v>3214</v>
      </c>
      <c r="C13" s="39" t="s">
        <v>294</v>
      </c>
    </row>
    <row r="14" spans="1:3" x14ac:dyDescent="0.25">
      <c r="A14" s="39" t="s">
        <v>187</v>
      </c>
      <c r="B14" s="39">
        <v>3221</v>
      </c>
      <c r="C14" s="39" t="s">
        <v>295</v>
      </c>
    </row>
    <row r="15" spans="1:3" x14ac:dyDescent="0.25">
      <c r="A15" s="39" t="s">
        <v>187</v>
      </c>
      <c r="B15" s="39">
        <v>3222</v>
      </c>
      <c r="C15" s="39" t="s">
        <v>296</v>
      </c>
    </row>
    <row r="16" spans="1:3" x14ac:dyDescent="0.25">
      <c r="A16" s="39" t="s">
        <v>187</v>
      </c>
      <c r="B16" s="39">
        <v>3223</v>
      </c>
      <c r="C16" s="39" t="s">
        <v>297</v>
      </c>
    </row>
    <row r="17" spans="1:3" x14ac:dyDescent="0.25">
      <c r="A17" s="39" t="s">
        <v>187</v>
      </c>
      <c r="B17" s="39">
        <v>3224</v>
      </c>
      <c r="C17" s="39" t="s">
        <v>298</v>
      </c>
    </row>
    <row r="18" spans="1:3" x14ac:dyDescent="0.25">
      <c r="A18" s="39" t="s">
        <v>187</v>
      </c>
      <c r="B18" s="39">
        <v>3225</v>
      </c>
      <c r="C18" s="39" t="s">
        <v>299</v>
      </c>
    </row>
    <row r="19" spans="1:3" x14ac:dyDescent="0.25">
      <c r="A19" s="39" t="s">
        <v>187</v>
      </c>
      <c r="B19" s="39">
        <v>3226</v>
      </c>
      <c r="C19" s="39" t="s">
        <v>325</v>
      </c>
    </row>
    <row r="20" spans="1:3" x14ac:dyDescent="0.25">
      <c r="A20" s="39" t="s">
        <v>187</v>
      </c>
      <c r="B20" s="39">
        <v>3227</v>
      </c>
      <c r="C20" s="39" t="s">
        <v>300</v>
      </c>
    </row>
    <row r="21" spans="1:3" x14ac:dyDescent="0.25">
      <c r="A21" s="39" t="s">
        <v>187</v>
      </c>
      <c r="B21" s="39">
        <v>3231</v>
      </c>
      <c r="C21" s="39" t="s">
        <v>301</v>
      </c>
    </row>
    <row r="22" spans="1:3" x14ac:dyDescent="0.25">
      <c r="A22" s="39" t="s">
        <v>187</v>
      </c>
      <c r="B22" s="39">
        <v>3232</v>
      </c>
      <c r="C22" s="39" t="s">
        <v>302</v>
      </c>
    </row>
    <row r="23" spans="1:3" x14ac:dyDescent="0.25">
      <c r="A23" s="39" t="s">
        <v>187</v>
      </c>
      <c r="B23" s="39">
        <v>3233</v>
      </c>
      <c r="C23" s="39" t="s">
        <v>303</v>
      </c>
    </row>
    <row r="24" spans="1:3" x14ac:dyDescent="0.25">
      <c r="A24" s="39" t="s">
        <v>187</v>
      </c>
      <c r="B24" s="39">
        <v>3234</v>
      </c>
      <c r="C24" s="39" t="s">
        <v>304</v>
      </c>
    </row>
    <row r="25" spans="1:3" x14ac:dyDescent="0.25">
      <c r="A25" s="39" t="s">
        <v>187</v>
      </c>
      <c r="B25" s="39">
        <v>3235</v>
      </c>
      <c r="C25" s="39" t="s">
        <v>305</v>
      </c>
    </row>
    <row r="26" spans="1:3" x14ac:dyDescent="0.25">
      <c r="A26" s="39" t="s">
        <v>187</v>
      </c>
      <c r="B26" s="39">
        <v>3236</v>
      </c>
      <c r="C26" s="39" t="s">
        <v>306</v>
      </c>
    </row>
    <row r="27" spans="1:3" x14ac:dyDescent="0.25">
      <c r="A27" s="39" t="s">
        <v>187</v>
      </c>
      <c r="B27" s="39">
        <v>3237</v>
      </c>
      <c r="C27" s="39" t="s">
        <v>307</v>
      </c>
    </row>
    <row r="28" spans="1:3" x14ac:dyDescent="0.25">
      <c r="A28" s="39" t="s">
        <v>187</v>
      </c>
      <c r="B28" s="39">
        <v>3238</v>
      </c>
      <c r="C28" s="39" t="s">
        <v>308</v>
      </c>
    </row>
    <row r="29" spans="1:3" x14ac:dyDescent="0.25">
      <c r="A29" s="39" t="s">
        <v>187</v>
      </c>
      <c r="B29" s="39">
        <v>3239</v>
      </c>
      <c r="C29" s="39" t="s">
        <v>309</v>
      </c>
    </row>
    <row r="30" spans="1:3" x14ac:dyDescent="0.25">
      <c r="A30" s="39" t="s">
        <v>187</v>
      </c>
      <c r="B30" s="39">
        <v>3241</v>
      </c>
      <c r="C30" s="39" t="s">
        <v>326</v>
      </c>
    </row>
    <row r="31" spans="1:3" x14ac:dyDescent="0.25">
      <c r="A31" s="39" t="s">
        <v>187</v>
      </c>
      <c r="B31" s="39">
        <v>3291</v>
      </c>
      <c r="C31" s="39" t="s">
        <v>311</v>
      </c>
    </row>
    <row r="32" spans="1:3" x14ac:dyDescent="0.25">
      <c r="A32" s="39" t="s">
        <v>187</v>
      </c>
      <c r="B32" s="39">
        <v>3292</v>
      </c>
      <c r="C32" s="39" t="s">
        <v>312</v>
      </c>
    </row>
    <row r="33" spans="1:3" x14ac:dyDescent="0.25">
      <c r="A33" s="39" t="s">
        <v>187</v>
      </c>
      <c r="B33" s="39">
        <v>3293</v>
      </c>
      <c r="C33" s="39" t="s">
        <v>313</v>
      </c>
    </row>
    <row r="34" spans="1:3" x14ac:dyDescent="0.25">
      <c r="A34" s="39" t="s">
        <v>187</v>
      </c>
      <c r="B34" s="39">
        <v>3294</v>
      </c>
      <c r="C34" s="39" t="s">
        <v>314</v>
      </c>
    </row>
    <row r="35" spans="1:3" x14ac:dyDescent="0.25">
      <c r="A35" s="39" t="s">
        <v>187</v>
      </c>
      <c r="B35" s="39">
        <v>3295</v>
      </c>
      <c r="C35" s="39" t="s">
        <v>315</v>
      </c>
    </row>
    <row r="36" spans="1:3" x14ac:dyDescent="0.25">
      <c r="A36" s="39" t="s">
        <v>187</v>
      </c>
      <c r="B36" s="39">
        <v>3296</v>
      </c>
      <c r="C36" s="39" t="s">
        <v>328</v>
      </c>
    </row>
    <row r="37" spans="1:3" x14ac:dyDescent="0.25">
      <c r="A37" s="39" t="s">
        <v>187</v>
      </c>
      <c r="B37" s="39">
        <v>3299</v>
      </c>
      <c r="C37" s="39" t="s">
        <v>310</v>
      </c>
    </row>
    <row r="38" spans="1:3" x14ac:dyDescent="0.25">
      <c r="A38" s="39" t="s">
        <v>187</v>
      </c>
      <c r="B38" s="39">
        <v>3411</v>
      </c>
      <c r="C38" s="39" t="s">
        <v>329</v>
      </c>
    </row>
    <row r="39" spans="1:3" x14ac:dyDescent="0.25">
      <c r="A39" s="39" t="s">
        <v>187</v>
      </c>
      <c r="B39" s="39">
        <v>3412</v>
      </c>
      <c r="C39" s="39" t="s">
        <v>330</v>
      </c>
    </row>
    <row r="40" spans="1:3" x14ac:dyDescent="0.25">
      <c r="A40" s="39" t="s">
        <v>187</v>
      </c>
      <c r="B40" s="39">
        <v>3413</v>
      </c>
      <c r="C40" s="39" t="s">
        <v>331</v>
      </c>
    </row>
    <row r="41" spans="1:3" x14ac:dyDescent="0.25">
      <c r="A41" s="39" t="s">
        <v>187</v>
      </c>
      <c r="B41" s="39">
        <v>3419</v>
      </c>
      <c r="C41" s="39" t="s">
        <v>332</v>
      </c>
    </row>
    <row r="42" spans="1:3" x14ac:dyDescent="0.25">
      <c r="A42" s="39" t="s">
        <v>187</v>
      </c>
      <c r="B42" s="39">
        <v>3421</v>
      </c>
      <c r="C42" s="39" t="s">
        <v>333</v>
      </c>
    </row>
    <row r="43" spans="1:3" x14ac:dyDescent="0.25">
      <c r="A43" s="39" t="s">
        <v>187</v>
      </c>
      <c r="B43" s="39">
        <v>3422</v>
      </c>
      <c r="C43" s="39" t="s">
        <v>334</v>
      </c>
    </row>
    <row r="44" spans="1:3" x14ac:dyDescent="0.25">
      <c r="A44" s="39" t="s">
        <v>187</v>
      </c>
      <c r="B44" s="39">
        <v>3423</v>
      </c>
      <c r="C44" s="39" t="s">
        <v>335</v>
      </c>
    </row>
    <row r="45" spans="1:3" x14ac:dyDescent="0.25">
      <c r="A45" s="39" t="s">
        <v>187</v>
      </c>
      <c r="B45" s="39">
        <v>3425</v>
      </c>
      <c r="C45" s="39" t="s">
        <v>336</v>
      </c>
    </row>
    <row r="46" spans="1:3" x14ac:dyDescent="0.25">
      <c r="A46" s="39" t="s">
        <v>187</v>
      </c>
      <c r="B46" s="39">
        <v>3426</v>
      </c>
      <c r="C46" s="39" t="s">
        <v>337</v>
      </c>
    </row>
    <row r="47" spans="1:3" x14ac:dyDescent="0.25">
      <c r="A47" s="39" t="s">
        <v>187</v>
      </c>
      <c r="B47" s="39">
        <v>3427</v>
      </c>
      <c r="C47" s="39" t="s">
        <v>338</v>
      </c>
    </row>
    <row r="48" spans="1:3" x14ac:dyDescent="0.25">
      <c r="A48" s="39" t="s">
        <v>187</v>
      </c>
      <c r="B48" s="39">
        <v>3428</v>
      </c>
      <c r="C48" s="39" t="s">
        <v>339</v>
      </c>
    </row>
    <row r="49" spans="1:3" x14ac:dyDescent="0.25">
      <c r="A49" s="39" t="s">
        <v>187</v>
      </c>
      <c r="B49" s="39">
        <v>3431</v>
      </c>
      <c r="C49" s="39" t="s">
        <v>340</v>
      </c>
    </row>
    <row r="50" spans="1:3" x14ac:dyDescent="0.25">
      <c r="A50" s="39" t="s">
        <v>187</v>
      </c>
      <c r="B50" s="39">
        <v>3432</v>
      </c>
      <c r="C50" s="39" t="s">
        <v>341</v>
      </c>
    </row>
    <row r="51" spans="1:3" x14ac:dyDescent="0.25">
      <c r="A51" s="39" t="s">
        <v>187</v>
      </c>
      <c r="B51" s="39">
        <v>3433</v>
      </c>
      <c r="C51" s="39" t="s">
        <v>342</v>
      </c>
    </row>
    <row r="52" spans="1:3" x14ac:dyDescent="0.25">
      <c r="A52" s="39" t="s">
        <v>187</v>
      </c>
      <c r="B52" s="39">
        <v>3434</v>
      </c>
      <c r="C52" s="39" t="s">
        <v>343</v>
      </c>
    </row>
    <row r="53" spans="1:3" x14ac:dyDescent="0.25">
      <c r="A53" s="39" t="s">
        <v>187</v>
      </c>
      <c r="B53" s="39">
        <v>3511</v>
      </c>
      <c r="C53" s="39" t="s">
        <v>345</v>
      </c>
    </row>
    <row r="54" spans="1:3" x14ac:dyDescent="0.25">
      <c r="A54" s="39" t="s">
        <v>187</v>
      </c>
      <c r="B54" s="39">
        <v>3512</v>
      </c>
      <c r="C54" s="39" t="s">
        <v>344</v>
      </c>
    </row>
    <row r="55" spans="1:3" x14ac:dyDescent="0.25">
      <c r="A55" s="39" t="s">
        <v>187</v>
      </c>
      <c r="B55" s="39">
        <v>3521</v>
      </c>
      <c r="C55" s="39" t="s">
        <v>346</v>
      </c>
    </row>
    <row r="56" spans="1:3" x14ac:dyDescent="0.25">
      <c r="A56" s="39" t="s">
        <v>187</v>
      </c>
      <c r="B56" s="39">
        <v>3522</v>
      </c>
      <c r="C56" s="39" t="s">
        <v>347</v>
      </c>
    </row>
    <row r="57" spans="1:3" x14ac:dyDescent="0.25">
      <c r="A57" s="39" t="s">
        <v>187</v>
      </c>
      <c r="B57" s="39">
        <v>3523</v>
      </c>
      <c r="C57" s="39" t="s">
        <v>348</v>
      </c>
    </row>
    <row r="58" spans="1:3" x14ac:dyDescent="0.25">
      <c r="A58" s="39" t="s">
        <v>187</v>
      </c>
      <c r="B58" s="39">
        <v>3531</v>
      </c>
      <c r="C58" s="39" t="s">
        <v>349</v>
      </c>
    </row>
    <row r="59" spans="1:3" x14ac:dyDescent="0.25">
      <c r="A59" s="39" t="s">
        <v>187</v>
      </c>
      <c r="B59" s="39">
        <v>3611</v>
      </c>
      <c r="C59" s="39" t="s">
        <v>350</v>
      </c>
    </row>
    <row r="60" spans="1:3" x14ac:dyDescent="0.25">
      <c r="A60" s="39" t="s">
        <v>187</v>
      </c>
      <c r="B60" s="39">
        <v>3612</v>
      </c>
      <c r="C60" s="39" t="s">
        <v>351</v>
      </c>
    </row>
    <row r="61" spans="1:3" x14ac:dyDescent="0.25">
      <c r="A61" s="39" t="s">
        <v>187</v>
      </c>
      <c r="B61" s="39">
        <v>3621</v>
      </c>
      <c r="C61" s="39" t="s">
        <v>352</v>
      </c>
    </row>
    <row r="62" spans="1:3" x14ac:dyDescent="0.25">
      <c r="A62" s="39" t="s">
        <v>187</v>
      </c>
      <c r="B62" s="39">
        <v>3622</v>
      </c>
      <c r="C62" s="39" t="s">
        <v>353</v>
      </c>
    </row>
    <row r="63" spans="1:3" x14ac:dyDescent="0.25">
      <c r="A63" s="39" t="s">
        <v>187</v>
      </c>
      <c r="B63" s="39">
        <v>3631</v>
      </c>
      <c r="C63" s="39" t="s">
        <v>354</v>
      </c>
    </row>
    <row r="64" spans="1:3" x14ac:dyDescent="0.25">
      <c r="A64" s="39" t="s">
        <v>187</v>
      </c>
      <c r="B64" s="39">
        <v>3632</v>
      </c>
      <c r="C64" s="39" t="s">
        <v>355</v>
      </c>
    </row>
    <row r="65" spans="1:3" x14ac:dyDescent="0.25">
      <c r="A65" s="39" t="s">
        <v>187</v>
      </c>
      <c r="B65" s="39">
        <v>3661</v>
      </c>
      <c r="C65" s="39" t="s">
        <v>356</v>
      </c>
    </row>
    <row r="66" spans="1:3" x14ac:dyDescent="0.25">
      <c r="A66" s="39" t="s">
        <v>187</v>
      </c>
      <c r="B66" s="39">
        <v>3662</v>
      </c>
      <c r="C66" s="39" t="s">
        <v>357</v>
      </c>
    </row>
    <row r="67" spans="1:3" x14ac:dyDescent="0.25">
      <c r="A67" s="39" t="s">
        <v>187</v>
      </c>
      <c r="B67" s="39">
        <v>3672</v>
      </c>
      <c r="C67" s="39" t="s">
        <v>358</v>
      </c>
    </row>
    <row r="68" spans="1:3" x14ac:dyDescent="0.25">
      <c r="A68" s="39" t="s">
        <v>187</v>
      </c>
      <c r="B68" s="39">
        <v>3673</v>
      </c>
      <c r="C68" s="39" t="s">
        <v>359</v>
      </c>
    </row>
    <row r="69" spans="1:3" x14ac:dyDescent="0.25">
      <c r="A69" s="39" t="s">
        <v>187</v>
      </c>
      <c r="B69" s="39">
        <v>3674</v>
      </c>
      <c r="C69" s="39" t="s">
        <v>360</v>
      </c>
    </row>
    <row r="70" spans="1:3" x14ac:dyDescent="0.25">
      <c r="A70" s="39" t="s">
        <v>187</v>
      </c>
      <c r="B70" s="39">
        <v>3681</v>
      </c>
      <c r="C70" s="39" t="s">
        <v>362</v>
      </c>
    </row>
    <row r="71" spans="1:3" x14ac:dyDescent="0.25">
      <c r="A71" s="39" t="s">
        <v>187</v>
      </c>
      <c r="B71" s="39">
        <v>3682</v>
      </c>
      <c r="C71" s="39" t="s">
        <v>363</v>
      </c>
    </row>
    <row r="72" spans="1:3" x14ac:dyDescent="0.25">
      <c r="A72" s="39" t="s">
        <v>187</v>
      </c>
      <c r="B72" s="39">
        <v>3691</v>
      </c>
      <c r="C72" s="39" t="s">
        <v>364</v>
      </c>
    </row>
    <row r="73" spans="1:3" x14ac:dyDescent="0.25">
      <c r="A73" s="39" t="s">
        <v>187</v>
      </c>
      <c r="B73" s="39">
        <v>3692</v>
      </c>
      <c r="C73" s="39" t="s">
        <v>365</v>
      </c>
    </row>
    <row r="74" spans="1:3" x14ac:dyDescent="0.25">
      <c r="A74" s="39" t="s">
        <v>187</v>
      </c>
      <c r="B74" s="39">
        <v>3693</v>
      </c>
      <c r="C74" s="39" t="s">
        <v>366</v>
      </c>
    </row>
    <row r="75" spans="1:3" x14ac:dyDescent="0.25">
      <c r="A75" s="39" t="s">
        <v>187</v>
      </c>
      <c r="B75" s="39">
        <v>3694</v>
      </c>
      <c r="C75" s="39" t="s">
        <v>367</v>
      </c>
    </row>
    <row r="76" spans="1:3" x14ac:dyDescent="0.25">
      <c r="A76" s="39" t="s">
        <v>187</v>
      </c>
      <c r="B76" s="39">
        <v>3711</v>
      </c>
      <c r="C76" s="39" t="s">
        <v>368</v>
      </c>
    </row>
    <row r="77" spans="1:3" x14ac:dyDescent="0.25">
      <c r="A77" s="39" t="s">
        <v>187</v>
      </c>
      <c r="B77" s="39">
        <v>3712</v>
      </c>
      <c r="C77" s="39" t="s">
        <v>369</v>
      </c>
    </row>
    <row r="78" spans="1:3" x14ac:dyDescent="0.25">
      <c r="A78" s="39" t="s">
        <v>187</v>
      </c>
      <c r="B78" s="39">
        <v>3713</v>
      </c>
      <c r="C78" s="39" t="s">
        <v>370</v>
      </c>
    </row>
    <row r="79" spans="1:3" x14ac:dyDescent="0.25">
      <c r="A79" s="39" t="s">
        <v>187</v>
      </c>
      <c r="B79" s="39">
        <v>3714</v>
      </c>
      <c r="C79" s="39" t="s">
        <v>371</v>
      </c>
    </row>
    <row r="80" spans="1:3" x14ac:dyDescent="0.25">
      <c r="A80" s="39" t="s">
        <v>187</v>
      </c>
      <c r="B80" s="39">
        <v>3715</v>
      </c>
      <c r="C80" s="39" t="s">
        <v>372</v>
      </c>
    </row>
    <row r="81" spans="1:3" x14ac:dyDescent="0.25">
      <c r="A81" s="39" t="s">
        <v>187</v>
      </c>
      <c r="B81" s="39">
        <v>3721</v>
      </c>
      <c r="C81" s="39" t="s">
        <v>373</v>
      </c>
    </row>
    <row r="82" spans="1:3" x14ac:dyDescent="0.25">
      <c r="A82" s="39" t="s">
        <v>187</v>
      </c>
      <c r="B82" s="39">
        <v>3722</v>
      </c>
      <c r="C82" s="39" t="s">
        <v>374</v>
      </c>
    </row>
    <row r="83" spans="1:3" x14ac:dyDescent="0.25">
      <c r="A83" s="39" t="s">
        <v>187</v>
      </c>
      <c r="B83" s="39">
        <v>3723</v>
      </c>
      <c r="C83" s="39" t="s">
        <v>375</v>
      </c>
    </row>
    <row r="84" spans="1:3" x14ac:dyDescent="0.25">
      <c r="A84" s="39" t="s">
        <v>187</v>
      </c>
      <c r="B84" s="39">
        <v>3811</v>
      </c>
      <c r="C84" s="39" t="s">
        <v>377</v>
      </c>
    </row>
    <row r="85" spans="1:3" x14ac:dyDescent="0.25">
      <c r="A85" s="39" t="s">
        <v>187</v>
      </c>
      <c r="B85" s="39">
        <v>3812</v>
      </c>
      <c r="C85" s="39" t="s">
        <v>378</v>
      </c>
    </row>
    <row r="86" spans="1:3" x14ac:dyDescent="0.25">
      <c r="A86" s="39" t="s">
        <v>187</v>
      </c>
      <c r="B86" s="39">
        <v>3813</v>
      </c>
      <c r="C86" s="39" t="s">
        <v>379</v>
      </c>
    </row>
    <row r="87" spans="1:3" x14ac:dyDescent="0.25">
      <c r="A87" s="39" t="s">
        <v>187</v>
      </c>
      <c r="B87" s="39">
        <v>3821</v>
      </c>
      <c r="C87" s="39" t="s">
        <v>381</v>
      </c>
    </row>
    <row r="88" spans="1:3" x14ac:dyDescent="0.25">
      <c r="A88" s="39" t="s">
        <v>187</v>
      </c>
      <c r="B88" s="39">
        <v>3822</v>
      </c>
      <c r="C88" s="39" t="s">
        <v>382</v>
      </c>
    </row>
    <row r="89" spans="1:3" x14ac:dyDescent="0.25">
      <c r="A89" s="39" t="s">
        <v>187</v>
      </c>
      <c r="B89" s="39">
        <v>3823</v>
      </c>
      <c r="C89" s="39" t="s">
        <v>383</v>
      </c>
    </row>
    <row r="90" spans="1:3" x14ac:dyDescent="0.25">
      <c r="A90" s="39" t="s">
        <v>187</v>
      </c>
      <c r="B90" s="39">
        <v>3831</v>
      </c>
      <c r="C90" s="39" t="s">
        <v>384</v>
      </c>
    </row>
    <row r="91" spans="1:3" x14ac:dyDescent="0.25">
      <c r="A91" s="39" t="s">
        <v>187</v>
      </c>
      <c r="B91" s="39">
        <v>3832</v>
      </c>
      <c r="C91" s="39" t="s">
        <v>385</v>
      </c>
    </row>
    <row r="92" spans="1:3" x14ac:dyDescent="0.25">
      <c r="A92" s="39" t="s">
        <v>187</v>
      </c>
      <c r="B92" s="39">
        <v>3833</v>
      </c>
      <c r="C92" s="39" t="s">
        <v>386</v>
      </c>
    </row>
    <row r="93" spans="1:3" x14ac:dyDescent="0.25">
      <c r="A93" s="39" t="s">
        <v>187</v>
      </c>
      <c r="B93" s="39">
        <v>3834</v>
      </c>
      <c r="C93" s="39" t="s">
        <v>387</v>
      </c>
    </row>
    <row r="94" spans="1:3" x14ac:dyDescent="0.25">
      <c r="A94" s="39" t="s">
        <v>187</v>
      </c>
      <c r="B94" s="39">
        <v>3835</v>
      </c>
      <c r="C94" s="39" t="s">
        <v>289</v>
      </c>
    </row>
    <row r="95" spans="1:3" x14ac:dyDescent="0.25">
      <c r="A95" s="39" t="s">
        <v>187</v>
      </c>
      <c r="B95" s="39">
        <v>3841</v>
      </c>
      <c r="C95" s="39" t="s">
        <v>388</v>
      </c>
    </row>
    <row r="96" spans="1:3" x14ac:dyDescent="0.25">
      <c r="A96" s="39" t="s">
        <v>187</v>
      </c>
      <c r="B96" s="39">
        <v>3842</v>
      </c>
      <c r="C96" s="39" t="s">
        <v>389</v>
      </c>
    </row>
    <row r="97" spans="1:3" x14ac:dyDescent="0.25">
      <c r="A97" s="39" t="s">
        <v>187</v>
      </c>
      <c r="B97" s="39">
        <v>3861</v>
      </c>
      <c r="C97" s="39" t="s">
        <v>390</v>
      </c>
    </row>
    <row r="98" spans="1:3" x14ac:dyDescent="0.25">
      <c r="A98" s="39" t="s">
        <v>187</v>
      </c>
      <c r="B98" s="39">
        <v>3862</v>
      </c>
      <c r="C98" s="39" t="s">
        <v>391</v>
      </c>
    </row>
    <row r="99" spans="1:3" x14ac:dyDescent="0.25">
      <c r="A99" s="39" t="s">
        <v>187</v>
      </c>
      <c r="B99" s="39">
        <v>3863</v>
      </c>
      <c r="C99" s="39" t="s">
        <v>392</v>
      </c>
    </row>
    <row r="100" spans="1:3" x14ac:dyDescent="0.25">
      <c r="A100" s="39" t="s">
        <v>187</v>
      </c>
      <c r="B100" s="39">
        <v>3864</v>
      </c>
      <c r="C100" s="39" t="s">
        <v>393</v>
      </c>
    </row>
    <row r="101" spans="1:3" x14ac:dyDescent="0.25">
      <c r="A101" s="39" t="s">
        <v>187</v>
      </c>
      <c r="B101" s="39">
        <v>3911</v>
      </c>
      <c r="C101" s="39" t="s">
        <v>394</v>
      </c>
    </row>
    <row r="102" spans="1:3" x14ac:dyDescent="0.25">
      <c r="A102" s="39" t="s">
        <v>187</v>
      </c>
      <c r="B102" s="39">
        <v>3921</v>
      </c>
      <c r="C102" s="39" t="s">
        <v>226</v>
      </c>
    </row>
    <row r="103" spans="1:3" x14ac:dyDescent="0.25">
      <c r="A103" s="39" t="s">
        <v>187</v>
      </c>
      <c r="B103" s="39">
        <v>4111</v>
      </c>
      <c r="C103" s="39" t="s">
        <v>188</v>
      </c>
    </row>
    <row r="104" spans="1:3" x14ac:dyDescent="0.25">
      <c r="A104" s="39" t="s">
        <v>187</v>
      </c>
      <c r="B104" s="39">
        <v>4112</v>
      </c>
      <c r="C104" s="39" t="s">
        <v>189</v>
      </c>
    </row>
    <row r="105" spans="1:3" x14ac:dyDescent="0.25">
      <c r="A105" s="39" t="s">
        <v>187</v>
      </c>
      <c r="B105" s="39">
        <v>4113</v>
      </c>
      <c r="C105" s="39" t="s">
        <v>190</v>
      </c>
    </row>
    <row r="106" spans="1:3" x14ac:dyDescent="0.25">
      <c r="A106" s="39" t="s">
        <v>187</v>
      </c>
      <c r="B106" s="39">
        <v>4121</v>
      </c>
      <c r="C106" s="39" t="s">
        <v>191</v>
      </c>
    </row>
    <row r="107" spans="1:3" x14ac:dyDescent="0.25">
      <c r="A107" s="39" t="s">
        <v>187</v>
      </c>
      <c r="B107" s="39">
        <v>4122</v>
      </c>
      <c r="C107" s="39" t="s">
        <v>192</v>
      </c>
    </row>
    <row r="108" spans="1:3" x14ac:dyDescent="0.25">
      <c r="A108" s="39" t="s">
        <v>187</v>
      </c>
      <c r="B108" s="39">
        <v>4123</v>
      </c>
      <c r="C108" s="39" t="s">
        <v>193</v>
      </c>
    </row>
    <row r="109" spans="1:3" x14ac:dyDescent="0.25">
      <c r="A109" s="39" t="s">
        <v>187</v>
      </c>
      <c r="B109" s="39">
        <v>4124</v>
      </c>
      <c r="C109" s="39" t="s">
        <v>194</v>
      </c>
    </row>
    <row r="110" spans="1:3" x14ac:dyDescent="0.25">
      <c r="A110" s="39" t="s">
        <v>187</v>
      </c>
      <c r="B110" s="39">
        <v>4125</v>
      </c>
      <c r="C110" s="39" t="s">
        <v>195</v>
      </c>
    </row>
    <row r="111" spans="1:3" x14ac:dyDescent="0.25">
      <c r="A111" s="39" t="s">
        <v>187</v>
      </c>
      <c r="B111" s="39">
        <v>4126</v>
      </c>
      <c r="C111" s="39" t="s">
        <v>196</v>
      </c>
    </row>
    <row r="112" spans="1:3" x14ac:dyDescent="0.25">
      <c r="A112" s="39" t="s">
        <v>187</v>
      </c>
      <c r="B112" s="39">
        <v>4211</v>
      </c>
      <c r="C112" s="39" t="s">
        <v>197</v>
      </c>
    </row>
    <row r="113" spans="1:3" x14ac:dyDescent="0.25">
      <c r="A113" s="39" t="s">
        <v>187</v>
      </c>
      <c r="B113" s="39">
        <v>4212</v>
      </c>
      <c r="C113" s="39" t="s">
        <v>198</v>
      </c>
    </row>
    <row r="114" spans="1:3" x14ac:dyDescent="0.25">
      <c r="A114" s="39" t="s">
        <v>187</v>
      </c>
      <c r="B114" s="39">
        <v>4213</v>
      </c>
      <c r="C114" s="39" t="s">
        <v>199</v>
      </c>
    </row>
    <row r="115" spans="1:3" x14ac:dyDescent="0.25">
      <c r="A115" s="39" t="s">
        <v>187</v>
      </c>
      <c r="B115" s="39">
        <v>4214</v>
      </c>
      <c r="C115" s="39" t="s">
        <v>200</v>
      </c>
    </row>
    <row r="116" spans="1:3" x14ac:dyDescent="0.25">
      <c r="A116" s="39" t="s">
        <v>187</v>
      </c>
      <c r="B116" s="39">
        <v>4221</v>
      </c>
      <c r="C116" s="39" t="s">
        <v>201</v>
      </c>
    </row>
    <row r="117" spans="1:3" x14ac:dyDescent="0.25">
      <c r="A117" s="39" t="s">
        <v>187</v>
      </c>
      <c r="B117" s="39">
        <v>4222</v>
      </c>
      <c r="C117" s="39" t="s">
        <v>202</v>
      </c>
    </row>
    <row r="118" spans="1:3" x14ac:dyDescent="0.25">
      <c r="A118" s="39" t="s">
        <v>187</v>
      </c>
      <c r="B118" s="39">
        <v>4223</v>
      </c>
      <c r="C118" s="39" t="s">
        <v>203</v>
      </c>
    </row>
    <row r="119" spans="1:3" x14ac:dyDescent="0.25">
      <c r="A119" s="39" t="s">
        <v>187</v>
      </c>
      <c r="B119" s="39">
        <v>4224</v>
      </c>
      <c r="C119" s="39" t="s">
        <v>204</v>
      </c>
    </row>
    <row r="120" spans="1:3" x14ac:dyDescent="0.25">
      <c r="A120" s="39" t="s">
        <v>187</v>
      </c>
      <c r="B120" s="39">
        <v>4225</v>
      </c>
      <c r="C120" s="39" t="s">
        <v>205</v>
      </c>
    </row>
    <row r="121" spans="1:3" x14ac:dyDescent="0.25">
      <c r="A121" s="39" t="s">
        <v>187</v>
      </c>
      <c r="B121" s="39">
        <v>4226</v>
      </c>
      <c r="C121" s="39" t="s">
        <v>206</v>
      </c>
    </row>
    <row r="122" spans="1:3" x14ac:dyDescent="0.25">
      <c r="A122" s="39" t="s">
        <v>187</v>
      </c>
      <c r="B122" s="39">
        <v>4227</v>
      </c>
      <c r="C122" s="39" t="s">
        <v>207</v>
      </c>
    </row>
    <row r="123" spans="1:3" x14ac:dyDescent="0.25">
      <c r="A123" s="39" t="s">
        <v>187</v>
      </c>
      <c r="B123" s="39">
        <v>4228</v>
      </c>
      <c r="C123" s="39" t="s">
        <v>208</v>
      </c>
    </row>
    <row r="124" spans="1:3" x14ac:dyDescent="0.25">
      <c r="A124" s="39" t="s">
        <v>187</v>
      </c>
      <c r="B124" s="39">
        <v>4231</v>
      </c>
      <c r="C124" s="39" t="s">
        <v>209</v>
      </c>
    </row>
    <row r="125" spans="1:3" x14ac:dyDescent="0.25">
      <c r="A125" s="39" t="s">
        <v>187</v>
      </c>
      <c r="B125" s="39">
        <v>4232</v>
      </c>
      <c r="C125" s="39" t="s">
        <v>210</v>
      </c>
    </row>
    <row r="126" spans="1:3" x14ac:dyDescent="0.25">
      <c r="A126" s="39" t="s">
        <v>187</v>
      </c>
      <c r="B126" s="39">
        <v>4233</v>
      </c>
      <c r="C126" s="39" t="s">
        <v>211</v>
      </c>
    </row>
    <row r="127" spans="1:3" x14ac:dyDescent="0.25">
      <c r="A127" s="39" t="s">
        <v>187</v>
      </c>
      <c r="B127" s="39">
        <v>4234</v>
      </c>
      <c r="C127" s="39" t="s">
        <v>212</v>
      </c>
    </row>
    <row r="128" spans="1:3" x14ac:dyDescent="0.25">
      <c r="A128" s="39" t="s">
        <v>187</v>
      </c>
      <c r="B128" s="39">
        <v>4241</v>
      </c>
      <c r="C128" s="39" t="s">
        <v>213</v>
      </c>
    </row>
    <row r="129" spans="1:3" x14ac:dyDescent="0.25">
      <c r="A129" s="39" t="s">
        <v>187</v>
      </c>
      <c r="B129" s="39">
        <v>4242</v>
      </c>
      <c r="C129" s="39" t="s">
        <v>214</v>
      </c>
    </row>
    <row r="130" spans="1:3" x14ac:dyDescent="0.25">
      <c r="A130" s="39" t="s">
        <v>187</v>
      </c>
      <c r="B130" s="39">
        <v>4243</v>
      </c>
      <c r="C130" s="39" t="s">
        <v>215</v>
      </c>
    </row>
    <row r="131" spans="1:3" x14ac:dyDescent="0.25">
      <c r="A131" s="39" t="s">
        <v>187</v>
      </c>
      <c r="B131" s="39">
        <v>4244</v>
      </c>
      <c r="C131" s="39" t="s">
        <v>216</v>
      </c>
    </row>
    <row r="132" spans="1:3" x14ac:dyDescent="0.25">
      <c r="A132" s="39" t="s">
        <v>187</v>
      </c>
      <c r="B132" s="39">
        <v>4251</v>
      </c>
      <c r="C132" s="39" t="s">
        <v>217</v>
      </c>
    </row>
    <row r="133" spans="1:3" x14ac:dyDescent="0.25">
      <c r="A133" s="39" t="s">
        <v>187</v>
      </c>
      <c r="B133" s="39">
        <v>4252</v>
      </c>
      <c r="C133" s="39" t="s">
        <v>218</v>
      </c>
    </row>
    <row r="134" spans="1:3" x14ac:dyDescent="0.25">
      <c r="A134" s="39" t="s">
        <v>187</v>
      </c>
      <c r="B134" s="39">
        <v>4261</v>
      </c>
      <c r="C134" s="39" t="s">
        <v>219</v>
      </c>
    </row>
    <row r="135" spans="1:3" x14ac:dyDescent="0.25">
      <c r="A135" s="39" t="s">
        <v>187</v>
      </c>
      <c r="B135" s="39">
        <v>4262</v>
      </c>
      <c r="C135" s="39" t="s">
        <v>220</v>
      </c>
    </row>
    <row r="136" spans="1:3" x14ac:dyDescent="0.25">
      <c r="A136" s="39" t="s">
        <v>187</v>
      </c>
      <c r="B136" s="39">
        <v>4263</v>
      </c>
      <c r="C136" s="39" t="s">
        <v>221</v>
      </c>
    </row>
    <row r="137" spans="1:3" x14ac:dyDescent="0.25">
      <c r="A137" s="39" t="s">
        <v>187</v>
      </c>
      <c r="B137" s="39">
        <v>4264</v>
      </c>
      <c r="C137" s="39" t="s">
        <v>222</v>
      </c>
    </row>
    <row r="138" spans="1:3" x14ac:dyDescent="0.25">
      <c r="A138" s="39" t="s">
        <v>187</v>
      </c>
      <c r="B138" s="39">
        <v>4311</v>
      </c>
      <c r="C138" s="39" t="s">
        <v>223</v>
      </c>
    </row>
    <row r="139" spans="1:3" x14ac:dyDescent="0.25">
      <c r="A139" s="39" t="s">
        <v>187</v>
      </c>
      <c r="B139" s="39">
        <v>4312</v>
      </c>
      <c r="C139" s="39" t="s">
        <v>224</v>
      </c>
    </row>
    <row r="140" spans="1:3" x14ac:dyDescent="0.25">
      <c r="A140" s="39" t="s">
        <v>187</v>
      </c>
      <c r="B140" s="39">
        <v>4411</v>
      </c>
      <c r="C140" s="39" t="s">
        <v>225</v>
      </c>
    </row>
    <row r="141" spans="1:3" x14ac:dyDescent="0.25">
      <c r="A141" s="39" t="s">
        <v>187</v>
      </c>
      <c r="B141" s="39">
        <v>4511</v>
      </c>
      <c r="C141" s="39" t="s">
        <v>316</v>
      </c>
    </row>
    <row r="142" spans="1:3" x14ac:dyDescent="0.25">
      <c r="A142" s="39" t="s">
        <v>187</v>
      </c>
      <c r="B142" s="39">
        <v>4521</v>
      </c>
      <c r="C142" s="39" t="s">
        <v>317</v>
      </c>
    </row>
    <row r="143" spans="1:3" x14ac:dyDescent="0.25">
      <c r="A143" s="39" t="s">
        <v>187</v>
      </c>
      <c r="B143" s="39">
        <v>4531</v>
      </c>
      <c r="C143" s="39" t="s">
        <v>318</v>
      </c>
    </row>
    <row r="144" spans="1:3" x14ac:dyDescent="0.25">
      <c r="A144" s="39" t="s">
        <v>187</v>
      </c>
      <c r="B144" s="39">
        <v>4541</v>
      </c>
      <c r="C144" s="39" t="s">
        <v>319</v>
      </c>
    </row>
    <row r="145" spans="1:3" x14ac:dyDescent="0.25">
      <c r="A145" s="39" t="s">
        <v>187</v>
      </c>
      <c r="B145" s="39">
        <v>4911</v>
      </c>
      <c r="C145" s="39" t="s">
        <v>394</v>
      </c>
    </row>
    <row r="146" spans="1:3" x14ac:dyDescent="0.25">
      <c r="A146" s="39" t="s">
        <v>187</v>
      </c>
      <c r="B146" s="39">
        <v>6111</v>
      </c>
      <c r="C146" s="39" t="s">
        <v>228</v>
      </c>
    </row>
    <row r="147" spans="1:3" x14ac:dyDescent="0.25">
      <c r="A147" s="39" t="s">
        <v>187</v>
      </c>
      <c r="B147" s="39">
        <v>6112</v>
      </c>
      <c r="C147" s="39" t="s">
        <v>229</v>
      </c>
    </row>
    <row r="148" spans="1:3" x14ac:dyDescent="0.25">
      <c r="A148" s="39" t="s">
        <v>187</v>
      </c>
      <c r="B148" s="39">
        <v>6113</v>
      </c>
      <c r="C148" s="39" t="s">
        <v>230</v>
      </c>
    </row>
    <row r="149" spans="1:3" x14ac:dyDescent="0.25">
      <c r="A149" s="39" t="s">
        <v>187</v>
      </c>
      <c r="B149" s="39">
        <v>6114</v>
      </c>
      <c r="C149" s="39" t="s">
        <v>231</v>
      </c>
    </row>
    <row r="150" spans="1:3" x14ac:dyDescent="0.25">
      <c r="A150" s="39" t="s">
        <v>187</v>
      </c>
      <c r="B150" s="39">
        <v>6115</v>
      </c>
      <c r="C150" s="39" t="s">
        <v>232</v>
      </c>
    </row>
    <row r="151" spans="1:3" x14ac:dyDescent="0.25">
      <c r="A151" s="39" t="s">
        <v>187</v>
      </c>
      <c r="B151" s="39">
        <v>6116</v>
      </c>
      <c r="C151" s="39" t="s">
        <v>233</v>
      </c>
    </row>
    <row r="152" spans="1:3" x14ac:dyDescent="0.25">
      <c r="A152" s="39" t="s">
        <v>187</v>
      </c>
      <c r="B152" s="39">
        <v>6117</v>
      </c>
      <c r="C152" s="39" t="s">
        <v>395</v>
      </c>
    </row>
    <row r="153" spans="1:3" x14ac:dyDescent="0.25">
      <c r="A153" s="39" t="s">
        <v>187</v>
      </c>
      <c r="B153" s="39">
        <v>6119</v>
      </c>
      <c r="C153" s="39" t="s">
        <v>234</v>
      </c>
    </row>
    <row r="154" spans="1:3" x14ac:dyDescent="0.25">
      <c r="A154" s="39" t="s">
        <v>187</v>
      </c>
      <c r="B154" s="39">
        <v>6121</v>
      </c>
      <c r="C154" s="39" t="s">
        <v>236</v>
      </c>
    </row>
    <row r="155" spans="1:3" x14ac:dyDescent="0.25">
      <c r="A155" s="39" t="s">
        <v>187</v>
      </c>
      <c r="B155" s="39">
        <v>6122</v>
      </c>
      <c r="C155" s="39" t="s">
        <v>237</v>
      </c>
    </row>
    <row r="156" spans="1:3" x14ac:dyDescent="0.25">
      <c r="A156" s="39" t="s">
        <v>187</v>
      </c>
      <c r="B156" s="39">
        <v>6123</v>
      </c>
      <c r="C156" s="39" t="s">
        <v>238</v>
      </c>
    </row>
    <row r="157" spans="1:3" x14ac:dyDescent="0.25">
      <c r="A157" s="39" t="s">
        <v>187</v>
      </c>
      <c r="B157" s="39">
        <v>6124</v>
      </c>
      <c r="C157" s="39" t="s">
        <v>239</v>
      </c>
    </row>
    <row r="158" spans="1:3" x14ac:dyDescent="0.25">
      <c r="A158" s="39" t="s">
        <v>187</v>
      </c>
      <c r="B158" s="39">
        <v>6125</v>
      </c>
      <c r="C158" s="39" t="s">
        <v>396</v>
      </c>
    </row>
    <row r="159" spans="1:3" x14ac:dyDescent="0.25">
      <c r="A159" s="39" t="s">
        <v>187</v>
      </c>
      <c r="B159" s="39">
        <v>6131</v>
      </c>
      <c r="C159" s="39" t="s">
        <v>241</v>
      </c>
    </row>
    <row r="160" spans="1:3" x14ac:dyDescent="0.25">
      <c r="A160" s="39" t="s">
        <v>187</v>
      </c>
      <c r="B160" s="39">
        <v>6132</v>
      </c>
      <c r="C160" s="39" t="s">
        <v>242</v>
      </c>
    </row>
    <row r="161" spans="1:3" x14ac:dyDescent="0.25">
      <c r="A161" s="39" t="s">
        <v>187</v>
      </c>
      <c r="B161" s="39">
        <v>6133</v>
      </c>
      <c r="C161" s="39" t="s">
        <v>243</v>
      </c>
    </row>
    <row r="162" spans="1:3" x14ac:dyDescent="0.25">
      <c r="A162" s="39" t="s">
        <v>187</v>
      </c>
      <c r="B162" s="39">
        <v>6134</v>
      </c>
      <c r="C162" s="39" t="s">
        <v>244</v>
      </c>
    </row>
    <row r="163" spans="1:3" x14ac:dyDescent="0.25">
      <c r="A163" s="39" t="s">
        <v>187</v>
      </c>
      <c r="B163" s="39">
        <v>6135</v>
      </c>
      <c r="C163" s="39" t="s">
        <v>245</v>
      </c>
    </row>
    <row r="164" spans="1:3" x14ac:dyDescent="0.25">
      <c r="A164" s="39" t="s">
        <v>187</v>
      </c>
      <c r="B164" s="39">
        <v>6141</v>
      </c>
      <c r="C164" s="39" t="s">
        <v>247</v>
      </c>
    </row>
    <row r="165" spans="1:3" x14ac:dyDescent="0.25">
      <c r="A165" s="39" t="s">
        <v>187</v>
      </c>
      <c r="B165" s="39">
        <v>6142</v>
      </c>
      <c r="C165" s="39" t="s">
        <v>248</v>
      </c>
    </row>
    <row r="166" spans="1:3" x14ac:dyDescent="0.25">
      <c r="A166" s="39" t="s">
        <v>187</v>
      </c>
      <c r="B166" s="39">
        <v>6143</v>
      </c>
      <c r="C166" s="39" t="s">
        <v>249</v>
      </c>
    </row>
    <row r="167" spans="1:3" x14ac:dyDescent="0.25">
      <c r="A167" s="39" t="s">
        <v>187</v>
      </c>
      <c r="B167" s="39">
        <v>6145</v>
      </c>
      <c r="C167" s="39" t="s">
        <v>250</v>
      </c>
    </row>
    <row r="168" spans="1:3" x14ac:dyDescent="0.25">
      <c r="A168" s="39" t="s">
        <v>187</v>
      </c>
      <c r="B168" s="39">
        <v>6146</v>
      </c>
      <c r="C168" s="39" t="s">
        <v>251</v>
      </c>
    </row>
    <row r="169" spans="1:3" x14ac:dyDescent="0.25">
      <c r="A169" s="39" t="s">
        <v>187</v>
      </c>
      <c r="B169" s="39">
        <v>6147</v>
      </c>
      <c r="C169" s="39" t="s">
        <v>252</v>
      </c>
    </row>
    <row r="170" spans="1:3" x14ac:dyDescent="0.25">
      <c r="A170" s="39" t="s">
        <v>187</v>
      </c>
      <c r="B170" s="39">
        <v>6148</v>
      </c>
      <c r="C170" s="39" t="s">
        <v>253</v>
      </c>
    </row>
    <row r="171" spans="1:3" x14ac:dyDescent="0.25">
      <c r="A171" s="39" t="s">
        <v>187</v>
      </c>
      <c r="B171" s="39">
        <v>6151</v>
      </c>
      <c r="C171" s="39" t="s">
        <v>255</v>
      </c>
    </row>
    <row r="172" spans="1:3" x14ac:dyDescent="0.25">
      <c r="A172" s="39" t="s">
        <v>187</v>
      </c>
      <c r="B172" s="39">
        <v>6152</v>
      </c>
      <c r="C172" s="39" t="s">
        <v>256</v>
      </c>
    </row>
    <row r="173" spans="1:3" x14ac:dyDescent="0.25">
      <c r="A173" s="39" t="s">
        <v>187</v>
      </c>
      <c r="B173" s="39">
        <v>6161</v>
      </c>
      <c r="C173" s="39" t="s">
        <v>258</v>
      </c>
    </row>
    <row r="174" spans="1:3" x14ac:dyDescent="0.25">
      <c r="A174" s="39" t="s">
        <v>187</v>
      </c>
      <c r="B174" s="39">
        <v>6162</v>
      </c>
      <c r="C174" s="39" t="s">
        <v>259</v>
      </c>
    </row>
    <row r="175" spans="1:3" x14ac:dyDescent="0.25">
      <c r="A175" s="39" t="s">
        <v>187</v>
      </c>
      <c r="B175" s="39">
        <v>6163</v>
      </c>
      <c r="C175" s="39" t="s">
        <v>260</v>
      </c>
    </row>
    <row r="176" spans="1:3" x14ac:dyDescent="0.25">
      <c r="A176" s="39" t="s">
        <v>187</v>
      </c>
      <c r="B176" s="39">
        <v>6211</v>
      </c>
      <c r="C176" s="39" t="s">
        <v>261</v>
      </c>
    </row>
    <row r="177" spans="1:3" x14ac:dyDescent="0.25">
      <c r="A177" s="39" t="s">
        <v>187</v>
      </c>
      <c r="B177" s="39">
        <v>6212</v>
      </c>
      <c r="C177" s="39" t="s">
        <v>262</v>
      </c>
    </row>
    <row r="178" spans="1:3" x14ac:dyDescent="0.25">
      <c r="A178" s="39" t="s">
        <v>187</v>
      </c>
      <c r="B178" s="39">
        <v>6221</v>
      </c>
      <c r="C178" s="39" t="s">
        <v>263</v>
      </c>
    </row>
    <row r="179" spans="1:3" x14ac:dyDescent="0.25">
      <c r="A179" s="39" t="s">
        <v>187</v>
      </c>
      <c r="B179" s="39">
        <v>6232</v>
      </c>
      <c r="C179" s="39" t="s">
        <v>264</v>
      </c>
    </row>
    <row r="180" spans="1:3" x14ac:dyDescent="0.25">
      <c r="A180" s="39" t="s">
        <v>187</v>
      </c>
      <c r="B180" s="39">
        <v>6311</v>
      </c>
      <c r="C180" s="39" t="s">
        <v>398</v>
      </c>
    </row>
    <row r="181" spans="1:3" x14ac:dyDescent="0.25">
      <c r="A181" s="39" t="s">
        <v>187</v>
      </c>
      <c r="B181" s="39">
        <v>6312</v>
      </c>
      <c r="C181" s="39" t="s">
        <v>399</v>
      </c>
    </row>
    <row r="182" spans="1:3" x14ac:dyDescent="0.25">
      <c r="A182" s="39" t="s">
        <v>187</v>
      </c>
      <c r="B182" s="39">
        <v>6321</v>
      </c>
      <c r="C182" s="39" t="s">
        <v>401</v>
      </c>
    </row>
    <row r="183" spans="1:3" x14ac:dyDescent="0.25">
      <c r="A183" s="39" t="s">
        <v>187</v>
      </c>
      <c r="B183" s="39">
        <v>6322</v>
      </c>
      <c r="C183" s="39" t="s">
        <v>402</v>
      </c>
    </row>
    <row r="184" spans="1:3" x14ac:dyDescent="0.25">
      <c r="A184" s="39" t="s">
        <v>187</v>
      </c>
      <c r="B184" s="39">
        <v>6323</v>
      </c>
      <c r="C184" s="39" t="s">
        <v>403</v>
      </c>
    </row>
    <row r="185" spans="1:3" x14ac:dyDescent="0.25">
      <c r="A185" s="39" t="s">
        <v>187</v>
      </c>
      <c r="B185" s="39">
        <v>6324</v>
      </c>
      <c r="C185" s="39" t="s">
        <v>404</v>
      </c>
    </row>
    <row r="186" spans="1:3" x14ac:dyDescent="0.25">
      <c r="A186" s="39" t="s">
        <v>187</v>
      </c>
      <c r="B186" s="39">
        <v>6331</v>
      </c>
      <c r="C186" s="39" t="s">
        <v>406</v>
      </c>
    </row>
    <row r="187" spans="1:3" x14ac:dyDescent="0.25">
      <c r="A187" s="39" t="s">
        <v>187</v>
      </c>
      <c r="B187" s="39">
        <v>6332</v>
      </c>
      <c r="C187" s="39" t="s">
        <v>407</v>
      </c>
    </row>
    <row r="188" spans="1:3" x14ac:dyDescent="0.25">
      <c r="A188" s="39" t="s">
        <v>187</v>
      </c>
      <c r="B188" s="39">
        <v>6341</v>
      </c>
      <c r="C188" s="39" t="s">
        <v>409</v>
      </c>
    </row>
    <row r="189" spans="1:3" x14ac:dyDescent="0.25">
      <c r="A189" s="39" t="s">
        <v>187</v>
      </c>
      <c r="B189" s="39">
        <v>6342</v>
      </c>
      <c r="C189" s="39" t="s">
        <v>410</v>
      </c>
    </row>
    <row r="190" spans="1:3" x14ac:dyDescent="0.25">
      <c r="A190" s="39" t="s">
        <v>187</v>
      </c>
      <c r="B190" s="39">
        <v>6351</v>
      </c>
      <c r="C190" s="39" t="s">
        <v>266</v>
      </c>
    </row>
    <row r="191" spans="1:3" x14ac:dyDescent="0.25">
      <c r="A191" s="39" t="s">
        <v>187</v>
      </c>
      <c r="B191" s="39">
        <v>6352</v>
      </c>
      <c r="C191" s="39" t="s">
        <v>267</v>
      </c>
    </row>
    <row r="192" spans="1:3" x14ac:dyDescent="0.25">
      <c r="A192" s="39" t="s">
        <v>187</v>
      </c>
      <c r="B192" s="39">
        <v>6361</v>
      </c>
      <c r="C192" s="39" t="s">
        <v>412</v>
      </c>
    </row>
    <row r="193" spans="1:3" x14ac:dyDescent="0.25">
      <c r="A193" s="39" t="s">
        <v>187</v>
      </c>
      <c r="B193" s="39">
        <v>6362</v>
      </c>
      <c r="C193" s="39" t="s">
        <v>413</v>
      </c>
    </row>
    <row r="194" spans="1:3" x14ac:dyDescent="0.25">
      <c r="A194" s="39" t="s">
        <v>187</v>
      </c>
      <c r="B194" s="39">
        <v>6381</v>
      </c>
      <c r="C194" s="39" t="s">
        <v>362</v>
      </c>
    </row>
    <row r="195" spans="1:3" x14ac:dyDescent="0.25">
      <c r="A195" s="39" t="s">
        <v>187</v>
      </c>
      <c r="B195" s="39">
        <v>6382</v>
      </c>
      <c r="C195" s="39" t="s">
        <v>363</v>
      </c>
    </row>
    <row r="196" spans="1:3" x14ac:dyDescent="0.25">
      <c r="A196" s="39" t="s">
        <v>187</v>
      </c>
      <c r="B196" s="39">
        <v>6391</v>
      </c>
      <c r="C196" s="39" t="s">
        <v>364</v>
      </c>
    </row>
    <row r="197" spans="1:3" x14ac:dyDescent="0.25">
      <c r="A197" s="39" t="s">
        <v>187</v>
      </c>
      <c r="B197" s="39">
        <v>6392</v>
      </c>
      <c r="C197" s="39" t="s">
        <v>365</v>
      </c>
    </row>
    <row r="198" spans="1:3" x14ac:dyDescent="0.25">
      <c r="A198" s="39" t="s">
        <v>187</v>
      </c>
      <c r="B198" s="39">
        <v>6393</v>
      </c>
      <c r="C198" s="39" t="s">
        <v>366</v>
      </c>
    </row>
    <row r="199" spans="1:3" x14ac:dyDescent="0.25">
      <c r="A199" s="39" t="s">
        <v>187</v>
      </c>
      <c r="B199" s="39">
        <v>6394</v>
      </c>
      <c r="C199" s="39" t="s">
        <v>367</v>
      </c>
    </row>
    <row r="200" spans="1:3" x14ac:dyDescent="0.25">
      <c r="A200" s="39" t="s">
        <v>187</v>
      </c>
      <c r="B200" s="39">
        <v>6412</v>
      </c>
      <c r="C200" s="39" t="s">
        <v>415</v>
      </c>
    </row>
    <row r="201" spans="1:3" x14ac:dyDescent="0.25">
      <c r="A201" s="39" t="s">
        <v>187</v>
      </c>
      <c r="B201" s="39">
        <v>6413</v>
      </c>
      <c r="C201" s="39" t="s">
        <v>416</v>
      </c>
    </row>
    <row r="202" spans="1:3" x14ac:dyDescent="0.25">
      <c r="A202" s="39" t="s">
        <v>187</v>
      </c>
      <c r="B202" s="39">
        <v>6414</v>
      </c>
      <c r="C202" s="39" t="s">
        <v>417</v>
      </c>
    </row>
    <row r="203" spans="1:3" x14ac:dyDescent="0.25">
      <c r="A203" s="39" t="s">
        <v>187</v>
      </c>
      <c r="B203" s="39">
        <v>6415</v>
      </c>
      <c r="C203" s="39" t="s">
        <v>418</v>
      </c>
    </row>
    <row r="204" spans="1:3" x14ac:dyDescent="0.25">
      <c r="A204" s="39" t="s">
        <v>187</v>
      </c>
      <c r="B204" s="39">
        <v>6416</v>
      </c>
      <c r="C204" s="39" t="s">
        <v>419</v>
      </c>
    </row>
    <row r="205" spans="1:3" x14ac:dyDescent="0.25">
      <c r="A205" s="39" t="s">
        <v>187</v>
      </c>
      <c r="B205" s="39">
        <v>6417</v>
      </c>
      <c r="C205" s="39" t="s">
        <v>420</v>
      </c>
    </row>
    <row r="206" spans="1:3" x14ac:dyDescent="0.25">
      <c r="A206" s="39" t="s">
        <v>187</v>
      </c>
      <c r="B206" s="39">
        <v>6419</v>
      </c>
      <c r="C206" s="39" t="s">
        <v>421</v>
      </c>
    </row>
    <row r="207" spans="1:3" x14ac:dyDescent="0.25">
      <c r="A207" s="39" t="s">
        <v>187</v>
      </c>
      <c r="B207" s="39">
        <v>6421</v>
      </c>
      <c r="C207" s="39" t="s">
        <v>423</v>
      </c>
    </row>
    <row r="208" spans="1:3" x14ac:dyDescent="0.25">
      <c r="A208" s="39" t="s">
        <v>187</v>
      </c>
      <c r="B208" s="39">
        <v>6422</v>
      </c>
      <c r="C208" s="39" t="s">
        <v>424</v>
      </c>
    </row>
    <row r="209" spans="1:3" x14ac:dyDescent="0.25">
      <c r="A209" s="39" t="s">
        <v>187</v>
      </c>
      <c r="B209" s="39">
        <v>6423</v>
      </c>
      <c r="C209" s="39" t="s">
        <v>425</v>
      </c>
    </row>
    <row r="210" spans="1:3" x14ac:dyDescent="0.25">
      <c r="A210" s="39" t="s">
        <v>187</v>
      </c>
      <c r="B210" s="39">
        <v>6424</v>
      </c>
      <c r="C210" s="39" t="s">
        <v>426</v>
      </c>
    </row>
    <row r="211" spans="1:3" x14ac:dyDescent="0.25">
      <c r="A211" s="39" t="s">
        <v>187</v>
      </c>
      <c r="B211" s="39">
        <v>6425</v>
      </c>
      <c r="C211" s="39" t="s">
        <v>427</v>
      </c>
    </row>
    <row r="212" spans="1:3" x14ac:dyDescent="0.25">
      <c r="A212" s="39" t="s">
        <v>187</v>
      </c>
      <c r="B212" s="39">
        <v>6429</v>
      </c>
      <c r="C212" s="39" t="s">
        <v>428</v>
      </c>
    </row>
    <row r="213" spans="1:3" x14ac:dyDescent="0.25">
      <c r="A213" s="39" t="s">
        <v>187</v>
      </c>
      <c r="B213" s="39">
        <v>6431</v>
      </c>
      <c r="C213" s="39" t="s">
        <v>430</v>
      </c>
    </row>
    <row r="214" spans="1:3" x14ac:dyDescent="0.25">
      <c r="A214" s="39" t="s">
        <v>187</v>
      </c>
      <c r="B214" s="39">
        <v>6432</v>
      </c>
      <c r="C214" s="39" t="s">
        <v>431</v>
      </c>
    </row>
    <row r="215" spans="1:3" x14ac:dyDescent="0.25">
      <c r="A215" s="39" t="s">
        <v>187</v>
      </c>
      <c r="B215" s="39">
        <v>6433</v>
      </c>
      <c r="C215" s="39" t="s">
        <v>432</v>
      </c>
    </row>
    <row r="216" spans="1:3" x14ac:dyDescent="0.25">
      <c r="A216" s="39" t="s">
        <v>187</v>
      </c>
      <c r="B216" s="39">
        <v>6434</v>
      </c>
      <c r="C216" s="39" t="s">
        <v>433</v>
      </c>
    </row>
    <row r="217" spans="1:3" x14ac:dyDescent="0.25">
      <c r="A217" s="39" t="s">
        <v>187</v>
      </c>
      <c r="B217" s="39">
        <v>6435</v>
      </c>
      <c r="C217" s="39" t="s">
        <v>434</v>
      </c>
    </row>
    <row r="218" spans="1:3" x14ac:dyDescent="0.25">
      <c r="A218" s="39" t="s">
        <v>187</v>
      </c>
      <c r="B218" s="39">
        <v>6436</v>
      </c>
      <c r="C218" s="39" t="s">
        <v>435</v>
      </c>
    </row>
    <row r="219" spans="1:3" x14ac:dyDescent="0.25">
      <c r="A219" s="39" t="s">
        <v>187</v>
      </c>
      <c r="B219" s="39">
        <v>6437</v>
      </c>
      <c r="C219" s="39" t="s">
        <v>436</v>
      </c>
    </row>
    <row r="220" spans="1:3" x14ac:dyDescent="0.25">
      <c r="A220" s="39" t="s">
        <v>187</v>
      </c>
      <c r="B220" s="39">
        <v>6442</v>
      </c>
      <c r="C220" s="39" t="s">
        <v>438</v>
      </c>
    </row>
    <row r="221" spans="1:3" x14ac:dyDescent="0.25">
      <c r="A221" s="39" t="s">
        <v>187</v>
      </c>
      <c r="B221" s="39">
        <v>6443</v>
      </c>
      <c r="C221" s="39" t="s">
        <v>439</v>
      </c>
    </row>
    <row r="222" spans="1:3" x14ac:dyDescent="0.25">
      <c r="A222" s="39" t="s">
        <v>187</v>
      </c>
      <c r="B222" s="39">
        <v>6444</v>
      </c>
      <c r="C222" s="39" t="s">
        <v>440</v>
      </c>
    </row>
    <row r="223" spans="1:3" x14ac:dyDescent="0.25">
      <c r="A223" s="39" t="s">
        <v>187</v>
      </c>
      <c r="B223" s="39">
        <v>6445</v>
      </c>
      <c r="C223" s="39" t="s">
        <v>441</v>
      </c>
    </row>
    <row r="224" spans="1:3" x14ac:dyDescent="0.25">
      <c r="A224" s="39" t="s">
        <v>187</v>
      </c>
      <c r="B224" s="39">
        <v>6446</v>
      </c>
      <c r="C224" s="39" t="s">
        <v>442</v>
      </c>
    </row>
    <row r="225" spans="1:3" x14ac:dyDescent="0.25">
      <c r="A225" s="39" t="s">
        <v>187</v>
      </c>
      <c r="B225" s="39">
        <v>6447</v>
      </c>
      <c r="C225" s="39" t="s">
        <v>443</v>
      </c>
    </row>
    <row r="226" spans="1:3" x14ac:dyDescent="0.25">
      <c r="A226" s="39" t="s">
        <v>187</v>
      </c>
      <c r="B226" s="39">
        <v>6511</v>
      </c>
      <c r="C226" s="39" t="s">
        <v>268</v>
      </c>
    </row>
    <row r="227" spans="1:3" x14ac:dyDescent="0.25">
      <c r="A227" s="39" t="s">
        <v>187</v>
      </c>
      <c r="B227" s="39">
        <v>6512</v>
      </c>
      <c r="C227" s="39" t="s">
        <v>269</v>
      </c>
    </row>
    <row r="228" spans="1:3" x14ac:dyDescent="0.25">
      <c r="A228" s="39" t="s">
        <v>187</v>
      </c>
      <c r="B228" s="39">
        <v>6513</v>
      </c>
      <c r="C228" s="39" t="s">
        <v>270</v>
      </c>
    </row>
    <row r="229" spans="1:3" x14ac:dyDescent="0.25">
      <c r="A229" s="39" t="s">
        <v>187</v>
      </c>
      <c r="B229" s="39">
        <v>6514</v>
      </c>
      <c r="C229" s="39" t="s">
        <v>271</v>
      </c>
    </row>
    <row r="230" spans="1:3" x14ac:dyDescent="0.25">
      <c r="A230" s="39" t="s">
        <v>187</v>
      </c>
      <c r="B230" s="39">
        <v>6521</v>
      </c>
      <c r="C230" s="39" t="s">
        <v>272</v>
      </c>
    </row>
    <row r="231" spans="1:3" x14ac:dyDescent="0.25">
      <c r="A231" s="39" t="s">
        <v>187</v>
      </c>
      <c r="B231" s="39">
        <v>6522</v>
      </c>
      <c r="C231" s="39" t="s">
        <v>273</v>
      </c>
    </row>
    <row r="232" spans="1:3" x14ac:dyDescent="0.25">
      <c r="A232" s="39" t="s">
        <v>187</v>
      </c>
      <c r="B232" s="39">
        <v>6524</v>
      </c>
      <c r="C232" s="39" t="s">
        <v>274</v>
      </c>
    </row>
    <row r="233" spans="1:3" x14ac:dyDescent="0.25">
      <c r="A233" s="39" t="s">
        <v>187</v>
      </c>
      <c r="B233" s="39">
        <v>6525</v>
      </c>
      <c r="C233" s="39" t="s">
        <v>275</v>
      </c>
    </row>
    <row r="234" spans="1:3" x14ac:dyDescent="0.25">
      <c r="A234" s="39" t="s">
        <v>187</v>
      </c>
      <c r="B234" s="39">
        <v>6526</v>
      </c>
      <c r="C234" s="39" t="s">
        <v>276</v>
      </c>
    </row>
    <row r="235" spans="1:3" x14ac:dyDescent="0.25">
      <c r="A235" s="39" t="s">
        <v>187</v>
      </c>
      <c r="B235" s="39">
        <v>6527</v>
      </c>
      <c r="C235" s="39" t="s">
        <v>277</v>
      </c>
    </row>
    <row r="236" spans="1:3" x14ac:dyDescent="0.25">
      <c r="A236" s="39" t="s">
        <v>187</v>
      </c>
      <c r="B236" s="39">
        <v>6528</v>
      </c>
      <c r="C236" s="39" t="s">
        <v>445</v>
      </c>
    </row>
    <row r="237" spans="1:3" x14ac:dyDescent="0.25">
      <c r="A237" s="39" t="s">
        <v>187</v>
      </c>
      <c r="B237" s="39">
        <v>6531</v>
      </c>
      <c r="C237" s="39" t="s">
        <v>278</v>
      </c>
    </row>
    <row r="238" spans="1:3" x14ac:dyDescent="0.25">
      <c r="A238" s="39" t="s">
        <v>187</v>
      </c>
      <c r="B238" s="39">
        <v>6532</v>
      </c>
      <c r="C238" s="39" t="s">
        <v>279</v>
      </c>
    </row>
    <row r="239" spans="1:3" x14ac:dyDescent="0.25">
      <c r="A239" s="39" t="s">
        <v>187</v>
      </c>
      <c r="B239" s="39">
        <v>6533</v>
      </c>
      <c r="C239" s="39" t="s">
        <v>280</v>
      </c>
    </row>
    <row r="240" spans="1:3" x14ac:dyDescent="0.25">
      <c r="A240" s="39" t="s">
        <v>187</v>
      </c>
      <c r="B240" s="39">
        <v>6614</v>
      </c>
      <c r="C240" s="39" t="s">
        <v>447</v>
      </c>
    </row>
    <row r="241" spans="1:3" x14ac:dyDescent="0.25">
      <c r="A241" s="39" t="s">
        <v>187</v>
      </c>
      <c r="B241" s="39">
        <v>6615</v>
      </c>
      <c r="C241" s="39" t="s">
        <v>448</v>
      </c>
    </row>
    <row r="242" spans="1:3" x14ac:dyDescent="0.25">
      <c r="A242" s="39" t="s">
        <v>187</v>
      </c>
      <c r="B242" s="39">
        <v>6631</v>
      </c>
      <c r="C242" s="39" t="s">
        <v>376</v>
      </c>
    </row>
    <row r="243" spans="1:3" x14ac:dyDescent="0.25">
      <c r="A243" s="39" t="s">
        <v>187</v>
      </c>
      <c r="B243" s="39">
        <v>6632</v>
      </c>
      <c r="C243" s="39" t="s">
        <v>380</v>
      </c>
    </row>
    <row r="244" spans="1:3" x14ac:dyDescent="0.25">
      <c r="A244" s="39" t="s">
        <v>187</v>
      </c>
      <c r="B244" s="39">
        <v>6711</v>
      </c>
      <c r="C244" s="39" t="s">
        <v>449</v>
      </c>
    </row>
    <row r="245" spans="1:3" x14ac:dyDescent="0.25">
      <c r="A245" s="39" t="s">
        <v>187</v>
      </c>
      <c r="B245" s="39">
        <v>6712</v>
      </c>
      <c r="C245" s="39" t="s">
        <v>450</v>
      </c>
    </row>
    <row r="246" spans="1:3" x14ac:dyDescent="0.25">
      <c r="A246" s="39" t="s">
        <v>187</v>
      </c>
      <c r="B246" s="39">
        <v>6714</v>
      </c>
      <c r="C246" s="39" t="s">
        <v>451</v>
      </c>
    </row>
    <row r="247" spans="1:3" x14ac:dyDescent="0.25">
      <c r="A247" s="39" t="s">
        <v>187</v>
      </c>
      <c r="B247" s="39">
        <v>6731</v>
      </c>
      <c r="C247" s="39" t="s">
        <v>452</v>
      </c>
    </row>
    <row r="248" spans="1:3" x14ac:dyDescent="0.25">
      <c r="A248" s="39" t="s">
        <v>187</v>
      </c>
      <c r="B248" s="39">
        <v>6811</v>
      </c>
      <c r="C248" s="39" t="s">
        <v>281</v>
      </c>
    </row>
    <row r="249" spans="1:3" x14ac:dyDescent="0.25">
      <c r="A249" s="39" t="s">
        <v>187</v>
      </c>
      <c r="B249" s="39">
        <v>6812</v>
      </c>
      <c r="C249" s="39" t="s">
        <v>282</v>
      </c>
    </row>
    <row r="250" spans="1:3" x14ac:dyDescent="0.25">
      <c r="A250" s="39" t="s">
        <v>187</v>
      </c>
      <c r="B250" s="39">
        <v>6813</v>
      </c>
      <c r="C250" s="39" t="s">
        <v>283</v>
      </c>
    </row>
    <row r="251" spans="1:3" x14ac:dyDescent="0.25">
      <c r="A251" s="39" t="s">
        <v>187</v>
      </c>
      <c r="B251" s="39">
        <v>6814</v>
      </c>
      <c r="C251" s="39" t="s">
        <v>284</v>
      </c>
    </row>
    <row r="252" spans="1:3" x14ac:dyDescent="0.25">
      <c r="A252" s="39" t="s">
        <v>187</v>
      </c>
      <c r="B252" s="39">
        <v>6815</v>
      </c>
      <c r="C252" s="39" t="s">
        <v>285</v>
      </c>
    </row>
    <row r="253" spans="1:3" x14ac:dyDescent="0.25">
      <c r="A253" s="39" t="s">
        <v>187</v>
      </c>
      <c r="B253" s="39">
        <v>6816</v>
      </c>
      <c r="C253" s="39" t="s">
        <v>286</v>
      </c>
    </row>
    <row r="254" spans="1:3" x14ac:dyDescent="0.25">
      <c r="A254" s="39" t="s">
        <v>187</v>
      </c>
      <c r="B254" s="39">
        <v>6817</v>
      </c>
      <c r="C254" s="39" t="s">
        <v>287</v>
      </c>
    </row>
    <row r="255" spans="1:3" x14ac:dyDescent="0.25">
      <c r="A255" s="39" t="s">
        <v>187</v>
      </c>
      <c r="B255" s="39">
        <v>6818</v>
      </c>
      <c r="C255" s="39" t="s">
        <v>288</v>
      </c>
    </row>
    <row r="256" spans="1:3" x14ac:dyDescent="0.25">
      <c r="A256" s="39" t="s">
        <v>187</v>
      </c>
      <c r="B256" s="39">
        <v>6819</v>
      </c>
      <c r="C256" s="39" t="s">
        <v>289</v>
      </c>
    </row>
    <row r="257" spans="1:3" x14ac:dyDescent="0.25">
      <c r="A257" s="39" t="s">
        <v>187</v>
      </c>
      <c r="B257" s="39">
        <v>6831</v>
      </c>
      <c r="C257" s="39" t="s">
        <v>290</v>
      </c>
    </row>
    <row r="258" spans="1:3" x14ac:dyDescent="0.25">
      <c r="A258" s="39" t="s">
        <v>187</v>
      </c>
      <c r="B258" s="39">
        <v>6911</v>
      </c>
      <c r="C258" s="39" t="s">
        <v>454</v>
      </c>
    </row>
    <row r="259" spans="1:3" x14ac:dyDescent="0.25">
      <c r="A259" s="39" t="s">
        <v>187</v>
      </c>
      <c r="B259" s="39">
        <v>6921</v>
      </c>
      <c r="C259" s="39" t="s">
        <v>226</v>
      </c>
    </row>
    <row r="260" spans="1:3" x14ac:dyDescent="0.25">
      <c r="A260" s="39" t="s">
        <v>187</v>
      </c>
      <c r="B260" s="39">
        <v>9111</v>
      </c>
      <c r="C260" s="39" t="s">
        <v>465</v>
      </c>
    </row>
    <row r="261" spans="1:3" x14ac:dyDescent="0.25">
      <c r="A261" s="39" t="s">
        <v>187</v>
      </c>
      <c r="B261" s="39">
        <v>9112</v>
      </c>
      <c r="C261" s="39" t="s">
        <v>466</v>
      </c>
    </row>
    <row r="262" spans="1:3" x14ac:dyDescent="0.25">
      <c r="A262" s="39" t="s">
        <v>187</v>
      </c>
      <c r="B262" s="39">
        <v>9121</v>
      </c>
      <c r="C262" s="39" t="s">
        <v>467</v>
      </c>
    </row>
    <row r="263" spans="1:3" x14ac:dyDescent="0.25">
      <c r="A263" s="39" t="s">
        <v>187</v>
      </c>
      <c r="B263" s="39">
        <v>9122</v>
      </c>
      <c r="C263" s="39" t="s">
        <v>468</v>
      </c>
    </row>
    <row r="264" spans="1:3" x14ac:dyDescent="0.25">
      <c r="A264" s="39" t="s">
        <v>187</v>
      </c>
      <c r="B264" s="39">
        <v>9151</v>
      </c>
      <c r="C264" s="39" t="s">
        <v>469</v>
      </c>
    </row>
    <row r="265" spans="1:3" x14ac:dyDescent="0.25">
      <c r="A265" s="39" t="s">
        <v>187</v>
      </c>
      <c r="B265" s="39">
        <v>9152</v>
      </c>
      <c r="C265" s="39" t="s">
        <v>470</v>
      </c>
    </row>
    <row r="266" spans="1:3" x14ac:dyDescent="0.25">
      <c r="A266" s="39" t="s">
        <v>187</v>
      </c>
      <c r="B266" s="39">
        <v>9211</v>
      </c>
      <c r="C266" s="39" t="s">
        <v>471</v>
      </c>
    </row>
    <row r="267" spans="1:3" x14ac:dyDescent="0.25">
      <c r="A267" s="39" t="s">
        <v>187</v>
      </c>
      <c r="B267" s="39">
        <v>9212</v>
      </c>
      <c r="C267" s="39" t="s">
        <v>472</v>
      </c>
    </row>
    <row r="268" spans="1:3" x14ac:dyDescent="0.25">
      <c r="A268" s="39" t="s">
        <v>187</v>
      </c>
      <c r="B268" s="39">
        <v>9213</v>
      </c>
      <c r="C268" s="39" t="s">
        <v>473</v>
      </c>
    </row>
    <row r="269" spans="1:3" x14ac:dyDescent="0.25">
      <c r="A269" s="39" t="s">
        <v>187</v>
      </c>
      <c r="B269" s="39">
        <v>9221</v>
      </c>
      <c r="C269" s="39" t="s">
        <v>474</v>
      </c>
    </row>
    <row r="270" spans="1:3" x14ac:dyDescent="0.25">
      <c r="A270" s="39" t="s">
        <v>187</v>
      </c>
      <c r="B270" s="39">
        <v>9222</v>
      </c>
      <c r="C270" s="39" t="s">
        <v>475</v>
      </c>
    </row>
    <row r="271" spans="1:3" x14ac:dyDescent="0.25">
      <c r="A271" s="39" t="s">
        <v>187</v>
      </c>
      <c r="B271" s="39">
        <v>9611</v>
      </c>
      <c r="C271" s="39" t="s">
        <v>227</v>
      </c>
    </row>
    <row r="272" spans="1:3" x14ac:dyDescent="0.25">
      <c r="A272" s="39" t="s">
        <v>187</v>
      </c>
      <c r="B272" s="39">
        <v>9612</v>
      </c>
      <c r="C272" s="39" t="s">
        <v>235</v>
      </c>
    </row>
    <row r="273" spans="1:3" x14ac:dyDescent="0.25">
      <c r="A273" s="39" t="s">
        <v>187</v>
      </c>
      <c r="B273" s="39">
        <v>9613</v>
      </c>
      <c r="C273" s="39" t="s">
        <v>240</v>
      </c>
    </row>
    <row r="274" spans="1:3" x14ac:dyDescent="0.25">
      <c r="A274" s="39" t="s">
        <v>187</v>
      </c>
      <c r="B274" s="39">
        <v>9614</v>
      </c>
      <c r="C274" s="39" t="s">
        <v>246</v>
      </c>
    </row>
    <row r="275" spans="1:3" x14ac:dyDescent="0.25">
      <c r="A275" s="39" t="s">
        <v>187</v>
      </c>
      <c r="B275" s="39">
        <v>9615</v>
      </c>
      <c r="C275" s="39" t="s">
        <v>254</v>
      </c>
    </row>
    <row r="276" spans="1:3" x14ac:dyDescent="0.25">
      <c r="A276" s="39" t="s">
        <v>187</v>
      </c>
      <c r="B276" s="39">
        <v>9616</v>
      </c>
      <c r="C276" s="39" t="s">
        <v>257</v>
      </c>
    </row>
    <row r="277" spans="1:3" x14ac:dyDescent="0.25">
      <c r="A277" s="39" t="s">
        <v>187</v>
      </c>
      <c r="B277" s="39">
        <v>9621</v>
      </c>
      <c r="C277" s="39" t="s">
        <v>476</v>
      </c>
    </row>
    <row r="278" spans="1:3" x14ac:dyDescent="0.25">
      <c r="A278" s="39" t="s">
        <v>187</v>
      </c>
      <c r="B278" s="39">
        <v>9622</v>
      </c>
      <c r="C278" s="39" t="s">
        <v>477</v>
      </c>
    </row>
    <row r="279" spans="1:3" x14ac:dyDescent="0.25">
      <c r="A279" s="39" t="s">
        <v>187</v>
      </c>
      <c r="B279" s="39">
        <v>9623</v>
      </c>
      <c r="C279" s="39" t="s">
        <v>478</v>
      </c>
    </row>
    <row r="280" spans="1:3" x14ac:dyDescent="0.25">
      <c r="A280" s="39" t="s">
        <v>187</v>
      </c>
      <c r="B280" s="39">
        <v>9631</v>
      </c>
      <c r="C280" s="39" t="s">
        <v>397</v>
      </c>
    </row>
    <row r="281" spans="1:3" x14ac:dyDescent="0.25">
      <c r="A281" s="39" t="s">
        <v>187</v>
      </c>
      <c r="B281" s="39">
        <v>9632</v>
      </c>
      <c r="C281" s="39" t="s">
        <v>400</v>
      </c>
    </row>
    <row r="282" spans="1:3" x14ac:dyDescent="0.25">
      <c r="A282" s="39" t="s">
        <v>187</v>
      </c>
      <c r="B282" s="39">
        <v>9633</v>
      </c>
      <c r="C282" s="39" t="s">
        <v>405</v>
      </c>
    </row>
    <row r="283" spans="1:3" x14ac:dyDescent="0.25">
      <c r="A283" s="39" t="s">
        <v>187</v>
      </c>
      <c r="B283" s="39">
        <v>9634</v>
      </c>
      <c r="C283" s="39" t="s">
        <v>408</v>
      </c>
    </row>
    <row r="284" spans="1:3" x14ac:dyDescent="0.25">
      <c r="A284" s="39" t="s">
        <v>187</v>
      </c>
      <c r="B284" s="39">
        <v>9635</v>
      </c>
      <c r="C284" s="39" t="s">
        <v>265</v>
      </c>
    </row>
    <row r="285" spans="1:3" x14ac:dyDescent="0.25">
      <c r="A285" s="39" t="s">
        <v>187</v>
      </c>
      <c r="B285" s="39">
        <v>9636</v>
      </c>
      <c r="C285" s="39" t="s">
        <v>411</v>
      </c>
    </row>
    <row r="286" spans="1:3" x14ac:dyDescent="0.25">
      <c r="A286" s="39" t="s">
        <v>187</v>
      </c>
      <c r="B286" s="39">
        <v>9638</v>
      </c>
      <c r="C286" s="39" t="s">
        <v>361</v>
      </c>
    </row>
    <row r="287" spans="1:3" x14ac:dyDescent="0.25">
      <c r="A287" s="39" t="s">
        <v>187</v>
      </c>
      <c r="B287" s="39">
        <v>9641</v>
      </c>
      <c r="C287" s="39" t="s">
        <v>414</v>
      </c>
    </row>
    <row r="288" spans="1:3" x14ac:dyDescent="0.25">
      <c r="A288" s="39" t="s">
        <v>187</v>
      </c>
      <c r="B288" s="39">
        <v>9642</v>
      </c>
      <c r="C288" s="39" t="s">
        <v>422</v>
      </c>
    </row>
    <row r="289" spans="1:3" x14ac:dyDescent="0.25">
      <c r="A289" s="39" t="s">
        <v>187</v>
      </c>
      <c r="B289" s="39">
        <v>9643</v>
      </c>
      <c r="C289" s="39" t="s">
        <v>429</v>
      </c>
    </row>
    <row r="290" spans="1:3" x14ac:dyDescent="0.25">
      <c r="A290" s="39" t="s">
        <v>187</v>
      </c>
      <c r="B290" s="39">
        <v>9644</v>
      </c>
      <c r="C290" s="39" t="s">
        <v>437</v>
      </c>
    </row>
    <row r="291" spans="1:3" x14ac:dyDescent="0.25">
      <c r="A291" s="39" t="s">
        <v>187</v>
      </c>
      <c r="B291" s="39">
        <v>9651</v>
      </c>
      <c r="C291" s="39" t="s">
        <v>327</v>
      </c>
    </row>
    <row r="292" spans="1:3" x14ac:dyDescent="0.25">
      <c r="A292" s="39" t="s">
        <v>187</v>
      </c>
      <c r="B292" s="39">
        <v>9652</v>
      </c>
      <c r="C292" s="39" t="s">
        <v>444</v>
      </c>
    </row>
    <row r="293" spans="1:3" x14ac:dyDescent="0.25">
      <c r="A293" s="39" t="s">
        <v>187</v>
      </c>
      <c r="B293" s="39">
        <v>9653</v>
      </c>
      <c r="C293" s="39" t="s">
        <v>446</v>
      </c>
    </row>
    <row r="294" spans="1:3" x14ac:dyDescent="0.25">
      <c r="A294" s="39" t="s">
        <v>187</v>
      </c>
      <c r="B294" s="39">
        <v>9661</v>
      </c>
      <c r="C294" s="39" t="s">
        <v>479</v>
      </c>
    </row>
    <row r="295" spans="1:3" x14ac:dyDescent="0.25">
      <c r="A295" s="39" t="s">
        <v>187</v>
      </c>
      <c r="B295" s="39">
        <v>9673</v>
      </c>
      <c r="C295" s="39" t="s">
        <v>480</v>
      </c>
    </row>
    <row r="296" spans="1:3" x14ac:dyDescent="0.25">
      <c r="A296" s="39" t="s">
        <v>187</v>
      </c>
      <c r="B296" s="39">
        <v>9681</v>
      </c>
      <c r="C296" s="39" t="s">
        <v>453</v>
      </c>
    </row>
    <row r="297" spans="1:3" x14ac:dyDescent="0.25">
      <c r="A297" s="39" t="s">
        <v>187</v>
      </c>
      <c r="B297" s="39">
        <v>9683</v>
      </c>
      <c r="C297" s="39" t="s">
        <v>290</v>
      </c>
    </row>
    <row r="298" spans="1:3" x14ac:dyDescent="0.25">
      <c r="A298" s="39" t="s">
        <v>187</v>
      </c>
      <c r="B298" s="39">
        <v>9711</v>
      </c>
      <c r="C298" s="39" t="s">
        <v>455</v>
      </c>
    </row>
    <row r="299" spans="1:3" x14ac:dyDescent="0.25">
      <c r="A299" s="39" t="s">
        <v>187</v>
      </c>
      <c r="B299" s="39">
        <v>9712</v>
      </c>
      <c r="C299" s="39" t="s">
        <v>456</v>
      </c>
    </row>
    <row r="300" spans="1:3" x14ac:dyDescent="0.25">
      <c r="A300" s="39" t="s">
        <v>187</v>
      </c>
      <c r="B300" s="39">
        <v>9721</v>
      </c>
      <c r="C300" s="39" t="s">
        <v>457</v>
      </c>
    </row>
    <row r="301" spans="1:3" x14ac:dyDescent="0.25">
      <c r="A301" s="39" t="s">
        <v>187</v>
      </c>
      <c r="B301" s="39">
        <v>9722</v>
      </c>
      <c r="C301" s="39" t="s">
        <v>458</v>
      </c>
    </row>
    <row r="302" spans="1:3" x14ac:dyDescent="0.25">
      <c r="A302" s="39" t="s">
        <v>187</v>
      </c>
      <c r="B302" s="39">
        <v>9723</v>
      </c>
      <c r="C302" s="39" t="s">
        <v>459</v>
      </c>
    </row>
    <row r="303" spans="1:3" x14ac:dyDescent="0.25">
      <c r="A303" s="39" t="s">
        <v>187</v>
      </c>
      <c r="B303" s="39">
        <v>9724</v>
      </c>
      <c r="C303" s="39" t="s">
        <v>460</v>
      </c>
    </row>
    <row r="304" spans="1:3" x14ac:dyDescent="0.25">
      <c r="A304" s="39" t="s">
        <v>187</v>
      </c>
      <c r="B304" s="39">
        <v>9725</v>
      </c>
      <c r="C304" s="39" t="s">
        <v>461</v>
      </c>
    </row>
    <row r="305" spans="1:3" x14ac:dyDescent="0.25">
      <c r="A305" s="39" t="s">
        <v>187</v>
      </c>
      <c r="B305" s="39">
        <v>9726</v>
      </c>
      <c r="C305" s="39" t="s">
        <v>462</v>
      </c>
    </row>
    <row r="306" spans="1:3" x14ac:dyDescent="0.25">
      <c r="A306" s="39" t="s">
        <v>187</v>
      </c>
      <c r="B306" s="39">
        <v>9731</v>
      </c>
      <c r="C306" s="39" t="s">
        <v>463</v>
      </c>
    </row>
    <row r="307" spans="1:3" x14ac:dyDescent="0.25">
      <c r="A307" s="39" t="s">
        <v>187</v>
      </c>
      <c r="B307" s="39">
        <v>9741</v>
      </c>
      <c r="C307" s="39" t="s">
        <v>464</v>
      </c>
    </row>
    <row r="308" spans="1:3" x14ac:dyDescent="0.25">
      <c r="A308" s="39" t="s">
        <v>187</v>
      </c>
      <c r="B308" s="39">
        <v>9811</v>
      </c>
      <c r="C308" s="39" t="s">
        <v>481</v>
      </c>
    </row>
    <row r="309" spans="1:3" x14ac:dyDescent="0.25">
      <c r="A309" s="39" t="s">
        <v>187</v>
      </c>
      <c r="B309" s="39">
        <v>9821</v>
      </c>
      <c r="C309" s="39" t="s">
        <v>482</v>
      </c>
    </row>
    <row r="310" spans="1:3" x14ac:dyDescent="0.25">
      <c r="A310" s="39" t="s">
        <v>187</v>
      </c>
      <c r="B310" s="39">
        <v>9911</v>
      </c>
      <c r="C310" s="39" t="s">
        <v>483</v>
      </c>
    </row>
    <row r="311" spans="1:3" x14ac:dyDescent="0.25">
      <c r="A311" s="39" t="s">
        <v>187</v>
      </c>
      <c r="B311" s="39">
        <v>9912</v>
      </c>
      <c r="C311" s="39" t="s">
        <v>484</v>
      </c>
    </row>
    <row r="312" spans="1:3" x14ac:dyDescent="0.25">
      <c r="A312" s="39" t="s">
        <v>187</v>
      </c>
      <c r="B312" s="39">
        <v>9913</v>
      </c>
      <c r="C312" s="39" t="s">
        <v>485</v>
      </c>
    </row>
    <row r="313" spans="1:3" x14ac:dyDescent="0.25">
      <c r="A313" s="39" t="s">
        <v>187</v>
      </c>
      <c r="B313" s="39">
        <v>9914</v>
      </c>
      <c r="C313" s="39" t="s">
        <v>486</v>
      </c>
    </row>
    <row r="314" spans="1:3" x14ac:dyDescent="0.25">
      <c r="A314" s="39" t="s">
        <v>187</v>
      </c>
      <c r="B314" s="39">
        <v>9919</v>
      </c>
      <c r="C314" s="39" t="s">
        <v>487</v>
      </c>
    </row>
    <row r="315" spans="1:3" x14ac:dyDescent="0.25">
      <c r="A315" s="39" t="s">
        <v>187</v>
      </c>
      <c r="B315" s="39">
        <v>9961</v>
      </c>
      <c r="C315" s="39" t="s">
        <v>483</v>
      </c>
    </row>
    <row r="316" spans="1:3" x14ac:dyDescent="0.25">
      <c r="A316" s="39" t="s">
        <v>187</v>
      </c>
      <c r="B316" s="39">
        <v>9962</v>
      </c>
      <c r="C316" s="39" t="s">
        <v>484</v>
      </c>
    </row>
    <row r="317" spans="1:3" x14ac:dyDescent="0.25">
      <c r="A317" s="39" t="s">
        <v>187</v>
      </c>
      <c r="B317" s="39">
        <v>9963</v>
      </c>
      <c r="C317" s="39" t="s">
        <v>485</v>
      </c>
    </row>
    <row r="318" spans="1:3" x14ac:dyDescent="0.25">
      <c r="A318" s="39" t="s">
        <v>187</v>
      </c>
      <c r="B318" s="39">
        <v>9964</v>
      </c>
      <c r="C318" s="39" t="s">
        <v>486</v>
      </c>
    </row>
    <row r="319" spans="1:3" x14ac:dyDescent="0.25">
      <c r="A319" s="39" t="s">
        <v>187</v>
      </c>
      <c r="B319" s="39">
        <v>9969</v>
      </c>
      <c r="C319" s="39" t="s">
        <v>487</v>
      </c>
    </row>
  </sheetData>
  <sheetProtection algorithmName="SHA-512" hashValue="K/M+zR0AAVbG5STTOxj3eKC79ErL0ZDEfBTt1wLdS7K3t5Xvf12HRZ5nWB1O49K8Aj38tInMuFKhLD2TFVkqXA==" saltValue="CxJyOEuerpaU71n/BnOI3A==" spinCount="100000" sheet="1" objects="1" scenarios="1"/>
  <autoFilter ref="A1:C281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J50"/>
  <sheetViews>
    <sheetView workbookViewId="0">
      <selection activeCell="A2" sqref="A2:G2"/>
    </sheetView>
  </sheetViews>
  <sheetFormatPr defaultRowHeight="15" x14ac:dyDescent="0.25"/>
  <cols>
    <col min="1" max="1" width="4.42578125" customWidth="1"/>
    <col min="2" max="2" width="12" style="50" bestFit="1" customWidth="1"/>
    <col min="3" max="3" width="6" customWidth="1"/>
    <col min="4" max="4" width="61.7109375" customWidth="1"/>
    <col min="5" max="5" width="37.42578125" customWidth="1"/>
    <col min="6" max="6" width="23" bestFit="1" customWidth="1"/>
    <col min="7" max="7" width="9" customWidth="1"/>
    <col min="8" max="8" width="49.140625" customWidth="1"/>
    <col min="9" max="9" width="18.7109375" customWidth="1"/>
    <col min="10" max="10" width="12.140625" customWidth="1"/>
  </cols>
  <sheetData>
    <row r="1" spans="1:10" ht="24.75" thickTop="1" x14ac:dyDescent="0.25">
      <c r="A1" s="2" t="s">
        <v>2</v>
      </c>
      <c r="B1" s="10" t="s">
        <v>1</v>
      </c>
      <c r="C1" s="3" t="s">
        <v>3</v>
      </c>
      <c r="D1" s="3" t="s">
        <v>4</v>
      </c>
      <c r="E1" s="3" t="s">
        <v>5</v>
      </c>
      <c r="F1" s="3" t="s">
        <v>6</v>
      </c>
      <c r="G1" s="3" t="s">
        <v>7</v>
      </c>
      <c r="H1" s="3" t="s">
        <v>4</v>
      </c>
      <c r="I1" s="5" t="s">
        <v>38</v>
      </c>
      <c r="J1" s="5" t="s">
        <v>173</v>
      </c>
    </row>
    <row r="2" spans="1:10" x14ac:dyDescent="0.25">
      <c r="A2" s="11">
        <v>55</v>
      </c>
      <c r="B2" s="15">
        <v>35237547014</v>
      </c>
      <c r="C2" s="12">
        <v>49075</v>
      </c>
      <c r="D2" s="13" t="s">
        <v>39</v>
      </c>
      <c r="E2" s="13" t="s">
        <v>40</v>
      </c>
      <c r="F2" s="13" t="s">
        <v>8</v>
      </c>
      <c r="G2" s="16" t="s">
        <v>41</v>
      </c>
      <c r="H2" s="13" t="s">
        <v>39</v>
      </c>
      <c r="I2" s="17" t="s">
        <v>42</v>
      </c>
      <c r="J2" s="17" t="s">
        <v>174</v>
      </c>
    </row>
    <row r="3" spans="1:10" x14ac:dyDescent="0.25">
      <c r="A3" s="11">
        <v>56</v>
      </c>
      <c r="B3" s="15">
        <v>80099091562</v>
      </c>
      <c r="C3" s="12">
        <v>789</v>
      </c>
      <c r="D3" s="13" t="s">
        <v>43</v>
      </c>
      <c r="E3" s="13" t="s">
        <v>44</v>
      </c>
      <c r="F3" s="13" t="s">
        <v>15</v>
      </c>
      <c r="G3" s="14">
        <v>3316734</v>
      </c>
      <c r="H3" s="13" t="s">
        <v>43</v>
      </c>
      <c r="I3" s="17" t="s">
        <v>45</v>
      </c>
      <c r="J3" s="17" t="s">
        <v>155</v>
      </c>
    </row>
    <row r="4" spans="1:10" x14ac:dyDescent="0.25">
      <c r="A4" s="11">
        <v>57</v>
      </c>
      <c r="B4" s="15">
        <v>1076882554</v>
      </c>
      <c r="C4" s="12">
        <v>797</v>
      </c>
      <c r="D4" s="13" t="s">
        <v>46</v>
      </c>
      <c r="E4" s="13" t="s">
        <v>47</v>
      </c>
      <c r="F4" s="13" t="s">
        <v>31</v>
      </c>
      <c r="G4" s="14">
        <v>3303870</v>
      </c>
      <c r="H4" s="13" t="s">
        <v>46</v>
      </c>
      <c r="I4" s="17" t="s">
        <v>45</v>
      </c>
      <c r="J4" s="17" t="s">
        <v>155</v>
      </c>
    </row>
    <row r="5" spans="1:10" x14ac:dyDescent="0.25">
      <c r="A5" s="11">
        <v>58</v>
      </c>
      <c r="B5" s="15">
        <v>34694889661</v>
      </c>
      <c r="C5" s="12">
        <v>23577</v>
      </c>
      <c r="D5" s="13" t="s">
        <v>48</v>
      </c>
      <c r="E5" s="13" t="s">
        <v>49</v>
      </c>
      <c r="F5" s="13" t="s">
        <v>20</v>
      </c>
      <c r="G5" s="14">
        <v>1475444</v>
      </c>
      <c r="H5" s="13" t="s">
        <v>48</v>
      </c>
      <c r="I5" s="17" t="s">
        <v>45</v>
      </c>
      <c r="J5" s="17" t="s">
        <v>155</v>
      </c>
    </row>
    <row r="6" spans="1:10" x14ac:dyDescent="0.25">
      <c r="A6" s="11">
        <v>59</v>
      </c>
      <c r="B6" s="15">
        <v>99575902022</v>
      </c>
      <c r="C6" s="12">
        <v>801</v>
      </c>
      <c r="D6" s="13" t="s">
        <v>50</v>
      </c>
      <c r="E6" s="13" t="s">
        <v>51</v>
      </c>
      <c r="F6" s="13" t="s">
        <v>11</v>
      </c>
      <c r="G6" s="14">
        <v>3123367</v>
      </c>
      <c r="H6" s="13" t="s">
        <v>50</v>
      </c>
      <c r="I6" s="17" t="s">
        <v>45</v>
      </c>
      <c r="J6" s="17" t="s">
        <v>155</v>
      </c>
    </row>
    <row r="7" spans="1:10" x14ac:dyDescent="0.25">
      <c r="A7" s="11">
        <v>60</v>
      </c>
      <c r="B7" s="15">
        <v>61338774671</v>
      </c>
      <c r="C7" s="12">
        <v>810</v>
      </c>
      <c r="D7" s="13" t="s">
        <v>52</v>
      </c>
      <c r="E7" s="13" t="s">
        <v>53</v>
      </c>
      <c r="F7" s="13" t="s">
        <v>24</v>
      </c>
      <c r="G7" s="14">
        <v>3014223</v>
      </c>
      <c r="H7" s="13" t="s">
        <v>52</v>
      </c>
      <c r="I7" s="17" t="s">
        <v>45</v>
      </c>
      <c r="J7" s="17" t="s">
        <v>155</v>
      </c>
    </row>
    <row r="8" spans="1:10" x14ac:dyDescent="0.25">
      <c r="A8" s="11">
        <v>61</v>
      </c>
      <c r="B8" s="15">
        <v>55059300119</v>
      </c>
      <c r="C8" s="12">
        <v>828</v>
      </c>
      <c r="D8" s="13" t="s">
        <v>54</v>
      </c>
      <c r="E8" s="13" t="s">
        <v>16</v>
      </c>
      <c r="F8" s="13" t="s">
        <v>29</v>
      </c>
      <c r="G8" s="14">
        <v>3089240</v>
      </c>
      <c r="H8" s="13" t="s">
        <v>54</v>
      </c>
      <c r="I8" s="17" t="s">
        <v>45</v>
      </c>
      <c r="J8" s="17" t="s">
        <v>155</v>
      </c>
    </row>
    <row r="9" spans="1:10" x14ac:dyDescent="0.25">
      <c r="A9" s="11">
        <v>62</v>
      </c>
      <c r="B9" s="15">
        <v>16391096016</v>
      </c>
      <c r="C9" s="12">
        <v>836</v>
      </c>
      <c r="D9" s="13" t="s">
        <v>55</v>
      </c>
      <c r="E9" s="13" t="s">
        <v>56</v>
      </c>
      <c r="F9" s="13" t="s">
        <v>17</v>
      </c>
      <c r="G9" s="14">
        <v>3321088</v>
      </c>
      <c r="H9" s="13" t="s">
        <v>55</v>
      </c>
      <c r="I9" s="17" t="s">
        <v>45</v>
      </c>
      <c r="J9" s="17" t="s">
        <v>155</v>
      </c>
    </row>
    <row r="10" spans="1:10" x14ac:dyDescent="0.25">
      <c r="A10" s="11">
        <v>63</v>
      </c>
      <c r="B10" s="15">
        <v>35994268014</v>
      </c>
      <c r="C10" s="12">
        <v>844</v>
      </c>
      <c r="D10" s="13" t="s">
        <v>57</v>
      </c>
      <c r="E10" s="13" t="s">
        <v>58</v>
      </c>
      <c r="F10" s="13" t="s">
        <v>10</v>
      </c>
      <c r="G10" s="14">
        <v>3313824</v>
      </c>
      <c r="H10" s="13" t="s">
        <v>57</v>
      </c>
      <c r="I10" s="17" t="s">
        <v>45</v>
      </c>
      <c r="J10" s="17" t="s">
        <v>155</v>
      </c>
    </row>
    <row r="11" spans="1:10" x14ac:dyDescent="0.25">
      <c r="A11" s="11">
        <v>64</v>
      </c>
      <c r="B11" s="15">
        <v>11265594372</v>
      </c>
      <c r="C11" s="12">
        <v>852</v>
      </c>
      <c r="D11" s="13" t="s">
        <v>59</v>
      </c>
      <c r="E11" s="13" t="s">
        <v>14</v>
      </c>
      <c r="F11" s="13" t="s">
        <v>22</v>
      </c>
      <c r="G11" s="14">
        <v>3071162</v>
      </c>
      <c r="H11" s="13" t="s">
        <v>59</v>
      </c>
      <c r="I11" s="17" t="s">
        <v>45</v>
      </c>
      <c r="J11" s="17" t="s">
        <v>155</v>
      </c>
    </row>
    <row r="12" spans="1:10" x14ac:dyDescent="0.25">
      <c r="A12" s="11">
        <v>65</v>
      </c>
      <c r="B12" s="15">
        <v>61469620638</v>
      </c>
      <c r="C12" s="12">
        <v>869</v>
      </c>
      <c r="D12" s="13" t="s">
        <v>60</v>
      </c>
      <c r="E12" s="13" t="s">
        <v>61</v>
      </c>
      <c r="F12" s="13" t="s">
        <v>28</v>
      </c>
      <c r="G12" s="14">
        <v>3118452</v>
      </c>
      <c r="H12" s="13" t="s">
        <v>60</v>
      </c>
      <c r="I12" s="17" t="s">
        <v>45</v>
      </c>
      <c r="J12" s="17" t="s">
        <v>155</v>
      </c>
    </row>
    <row r="13" spans="1:10" x14ac:dyDescent="0.25">
      <c r="A13" s="11">
        <v>66</v>
      </c>
      <c r="B13" s="15">
        <v>97880836355</v>
      </c>
      <c r="C13" s="12">
        <v>43915</v>
      </c>
      <c r="D13" s="13" t="s">
        <v>62</v>
      </c>
      <c r="E13" s="13" t="s">
        <v>63</v>
      </c>
      <c r="F13" s="13" t="s">
        <v>26</v>
      </c>
      <c r="G13" s="14">
        <v>2435411</v>
      </c>
      <c r="H13" s="13" t="s">
        <v>62</v>
      </c>
      <c r="I13" s="17" t="s">
        <v>45</v>
      </c>
      <c r="J13" s="17" t="s">
        <v>155</v>
      </c>
    </row>
    <row r="14" spans="1:10" x14ac:dyDescent="0.25">
      <c r="A14" s="11">
        <v>67</v>
      </c>
      <c r="B14" s="15">
        <v>72801109643</v>
      </c>
      <c r="C14" s="12">
        <v>877</v>
      </c>
      <c r="D14" s="13" t="s">
        <v>64</v>
      </c>
      <c r="E14" s="13" t="s">
        <v>65</v>
      </c>
      <c r="F14" s="13" t="s">
        <v>12</v>
      </c>
      <c r="G14" s="14">
        <v>3006166</v>
      </c>
      <c r="H14" s="13" t="s">
        <v>64</v>
      </c>
      <c r="I14" s="17" t="s">
        <v>45</v>
      </c>
      <c r="J14" s="17" t="s">
        <v>155</v>
      </c>
    </row>
    <row r="15" spans="1:10" x14ac:dyDescent="0.25">
      <c r="A15" s="11">
        <v>68</v>
      </c>
      <c r="B15" s="15">
        <v>37777848565</v>
      </c>
      <c r="C15" s="12">
        <v>44493</v>
      </c>
      <c r="D15" s="13" t="s">
        <v>66</v>
      </c>
      <c r="E15" s="13" t="s">
        <v>25</v>
      </c>
      <c r="F15" s="13" t="s">
        <v>21</v>
      </c>
      <c r="G15" s="14">
        <v>2494841</v>
      </c>
      <c r="H15" s="13" t="s">
        <v>66</v>
      </c>
      <c r="I15" s="17" t="s">
        <v>45</v>
      </c>
      <c r="J15" s="17" t="s">
        <v>155</v>
      </c>
    </row>
    <row r="16" spans="1:10" x14ac:dyDescent="0.25">
      <c r="A16" s="11">
        <v>69</v>
      </c>
      <c r="B16" s="15">
        <v>5275803945</v>
      </c>
      <c r="C16" s="12">
        <v>43636</v>
      </c>
      <c r="D16" s="13" t="s">
        <v>67</v>
      </c>
      <c r="E16" s="13" t="s">
        <v>68</v>
      </c>
      <c r="F16" s="13" t="s">
        <v>27</v>
      </c>
      <c r="G16" s="14">
        <v>2334712</v>
      </c>
      <c r="H16" s="13" t="s">
        <v>67</v>
      </c>
      <c r="I16" s="17" t="s">
        <v>45</v>
      </c>
      <c r="J16" s="17" t="s">
        <v>155</v>
      </c>
    </row>
    <row r="17" spans="1:10" x14ac:dyDescent="0.25">
      <c r="A17" s="11">
        <v>70</v>
      </c>
      <c r="B17" s="15">
        <v>46156591639</v>
      </c>
      <c r="C17" s="12">
        <v>885</v>
      </c>
      <c r="D17" s="13" t="s">
        <v>69</v>
      </c>
      <c r="E17" s="13" t="s">
        <v>70</v>
      </c>
      <c r="F17" s="13" t="s">
        <v>23</v>
      </c>
      <c r="G17" s="14">
        <v>3142019</v>
      </c>
      <c r="H17" s="13" t="s">
        <v>69</v>
      </c>
      <c r="I17" s="17" t="s">
        <v>45</v>
      </c>
      <c r="J17" s="17" t="s">
        <v>155</v>
      </c>
    </row>
    <row r="18" spans="1:10" x14ac:dyDescent="0.25">
      <c r="A18" s="11">
        <v>71</v>
      </c>
      <c r="B18" s="15">
        <v>37363837470</v>
      </c>
      <c r="C18" s="12">
        <v>893</v>
      </c>
      <c r="D18" s="13" t="s">
        <v>71</v>
      </c>
      <c r="E18" s="13" t="s">
        <v>72</v>
      </c>
      <c r="F18" s="13" t="s">
        <v>8</v>
      </c>
      <c r="G18" s="14">
        <v>3224953</v>
      </c>
      <c r="H18" s="13" t="s">
        <v>71</v>
      </c>
      <c r="I18" s="17" t="s">
        <v>45</v>
      </c>
      <c r="J18" s="17" t="s">
        <v>155</v>
      </c>
    </row>
    <row r="19" spans="1:10" x14ac:dyDescent="0.25">
      <c r="A19" s="11">
        <v>72</v>
      </c>
      <c r="B19" s="15">
        <v>46144176176</v>
      </c>
      <c r="C19" s="12">
        <v>764</v>
      </c>
      <c r="D19" s="13" t="s">
        <v>73</v>
      </c>
      <c r="E19" s="13" t="s">
        <v>74</v>
      </c>
      <c r="F19" s="13" t="s">
        <v>8</v>
      </c>
      <c r="G19" s="14">
        <v>3205380</v>
      </c>
      <c r="H19" s="13" t="s">
        <v>73</v>
      </c>
      <c r="I19" s="17" t="s">
        <v>45</v>
      </c>
      <c r="J19" s="17" t="s">
        <v>155</v>
      </c>
    </row>
    <row r="20" spans="1:10" x14ac:dyDescent="0.25">
      <c r="A20" s="11">
        <v>73</v>
      </c>
      <c r="B20" s="15">
        <v>13768042762</v>
      </c>
      <c r="C20" s="12">
        <v>43644</v>
      </c>
      <c r="D20" s="13" t="s">
        <v>75</v>
      </c>
      <c r="E20" s="13" t="s">
        <v>76</v>
      </c>
      <c r="F20" s="13" t="s">
        <v>77</v>
      </c>
      <c r="G20" s="14">
        <v>2326086</v>
      </c>
      <c r="H20" s="13" t="s">
        <v>75</v>
      </c>
      <c r="I20" s="17" t="s">
        <v>45</v>
      </c>
      <c r="J20" s="17" t="s">
        <v>155</v>
      </c>
    </row>
    <row r="21" spans="1:10" ht="24" x14ac:dyDescent="0.25">
      <c r="A21" s="11">
        <v>74</v>
      </c>
      <c r="B21" s="15">
        <v>57527861125</v>
      </c>
      <c r="C21" s="12">
        <v>40623</v>
      </c>
      <c r="D21" s="13" t="s">
        <v>78</v>
      </c>
      <c r="E21" s="13" t="s">
        <v>79</v>
      </c>
      <c r="F21" s="13" t="s">
        <v>8</v>
      </c>
      <c r="G21" s="14">
        <v>1909592</v>
      </c>
      <c r="H21" s="13" t="s">
        <v>78</v>
      </c>
      <c r="I21" s="17" t="s">
        <v>45</v>
      </c>
      <c r="J21" s="17" t="s">
        <v>155</v>
      </c>
    </row>
    <row r="22" spans="1:10" x14ac:dyDescent="0.25">
      <c r="A22" s="11">
        <v>75</v>
      </c>
      <c r="B22" s="15">
        <v>76185043859</v>
      </c>
      <c r="C22" s="12">
        <v>924</v>
      </c>
      <c r="D22" s="13" t="s">
        <v>80</v>
      </c>
      <c r="E22" s="13" t="s">
        <v>81</v>
      </c>
      <c r="F22" s="13" t="s">
        <v>30</v>
      </c>
      <c r="G22" s="14">
        <v>3203727</v>
      </c>
      <c r="H22" s="13" t="s">
        <v>80</v>
      </c>
      <c r="I22" s="17" t="s">
        <v>82</v>
      </c>
      <c r="J22" s="17" t="s">
        <v>175</v>
      </c>
    </row>
    <row r="23" spans="1:10" x14ac:dyDescent="0.25">
      <c r="A23" s="11">
        <v>76</v>
      </c>
      <c r="B23" s="15">
        <v>85570198172</v>
      </c>
      <c r="C23" s="12">
        <v>40631</v>
      </c>
      <c r="D23" s="13" t="s">
        <v>83</v>
      </c>
      <c r="E23" s="13" t="s">
        <v>84</v>
      </c>
      <c r="F23" s="13" t="s">
        <v>85</v>
      </c>
      <c r="G23" s="14">
        <v>2071061</v>
      </c>
      <c r="H23" s="13" t="s">
        <v>83</v>
      </c>
      <c r="I23" s="17" t="s">
        <v>82</v>
      </c>
      <c r="J23" s="17" t="s">
        <v>175</v>
      </c>
    </row>
    <row r="24" spans="1:10" x14ac:dyDescent="0.25">
      <c r="A24" s="11">
        <v>77</v>
      </c>
      <c r="B24" s="15">
        <v>36551793962</v>
      </c>
      <c r="C24" s="12">
        <v>50090</v>
      </c>
      <c r="D24" s="13" t="s">
        <v>86</v>
      </c>
      <c r="E24" s="13" t="s">
        <v>87</v>
      </c>
      <c r="F24" s="13" t="s">
        <v>24</v>
      </c>
      <c r="G24" s="14">
        <v>4857283</v>
      </c>
      <c r="H24" s="13" t="s">
        <v>86</v>
      </c>
      <c r="I24" s="17" t="s">
        <v>82</v>
      </c>
      <c r="J24" s="17" t="s">
        <v>175</v>
      </c>
    </row>
    <row r="25" spans="1:10" x14ac:dyDescent="0.25">
      <c r="A25" s="11">
        <v>78</v>
      </c>
      <c r="B25" s="15">
        <v>57340203536</v>
      </c>
      <c r="C25" s="12">
        <v>908</v>
      </c>
      <c r="D25" s="13" t="s">
        <v>88</v>
      </c>
      <c r="E25" s="13" t="s">
        <v>89</v>
      </c>
      <c r="F25" s="13" t="s">
        <v>28</v>
      </c>
      <c r="G25" s="14">
        <v>3118380</v>
      </c>
      <c r="H25" s="13" t="s">
        <v>88</v>
      </c>
      <c r="I25" s="17" t="s">
        <v>82</v>
      </c>
      <c r="J25" s="17" t="s">
        <v>175</v>
      </c>
    </row>
    <row r="26" spans="1:10" x14ac:dyDescent="0.25">
      <c r="A26" s="11">
        <v>79</v>
      </c>
      <c r="B26" s="15">
        <v>88252913683</v>
      </c>
      <c r="C26" s="12">
        <v>916</v>
      </c>
      <c r="D26" s="13" t="s">
        <v>90</v>
      </c>
      <c r="E26" s="13" t="s">
        <v>91</v>
      </c>
      <c r="F26" s="13" t="s">
        <v>92</v>
      </c>
      <c r="G26" s="14">
        <v>3132170</v>
      </c>
      <c r="H26" s="13" t="s">
        <v>90</v>
      </c>
      <c r="I26" s="17" t="s">
        <v>82</v>
      </c>
      <c r="J26" s="17" t="s">
        <v>175</v>
      </c>
    </row>
    <row r="27" spans="1:10" x14ac:dyDescent="0.25">
      <c r="A27" s="11">
        <v>80</v>
      </c>
      <c r="B27" s="15">
        <v>49483564012</v>
      </c>
      <c r="C27" s="12">
        <v>949</v>
      </c>
      <c r="D27" s="13" t="s">
        <v>93</v>
      </c>
      <c r="E27" s="13" t="s">
        <v>94</v>
      </c>
      <c r="F27" s="13" t="s">
        <v>28</v>
      </c>
      <c r="G27" s="14">
        <v>3751783</v>
      </c>
      <c r="H27" s="13" t="s">
        <v>93</v>
      </c>
      <c r="I27" s="17" t="s">
        <v>82</v>
      </c>
      <c r="J27" s="17" t="s">
        <v>175</v>
      </c>
    </row>
    <row r="28" spans="1:10" x14ac:dyDescent="0.25">
      <c r="A28" s="11">
        <v>81</v>
      </c>
      <c r="B28" s="15">
        <v>57897955082</v>
      </c>
      <c r="C28" s="12">
        <v>6146</v>
      </c>
      <c r="D28" s="13" t="s">
        <v>95</v>
      </c>
      <c r="E28" s="13" t="s">
        <v>96</v>
      </c>
      <c r="F28" s="13" t="s">
        <v>8</v>
      </c>
      <c r="G28" s="14">
        <v>738751</v>
      </c>
      <c r="H28" s="13" t="s">
        <v>95</v>
      </c>
      <c r="I28" s="17" t="s">
        <v>82</v>
      </c>
      <c r="J28" s="17" t="s">
        <v>175</v>
      </c>
    </row>
    <row r="29" spans="1:10" x14ac:dyDescent="0.25">
      <c r="A29" s="11">
        <v>82</v>
      </c>
      <c r="B29" s="15">
        <v>10624495854</v>
      </c>
      <c r="C29" s="12">
        <v>965</v>
      </c>
      <c r="D29" s="13" t="s">
        <v>97</v>
      </c>
      <c r="E29" s="13" t="s">
        <v>98</v>
      </c>
      <c r="F29" s="13" t="s">
        <v>8</v>
      </c>
      <c r="G29" s="14">
        <v>3212084</v>
      </c>
      <c r="H29" s="13" t="s">
        <v>97</v>
      </c>
      <c r="I29" s="17" t="s">
        <v>82</v>
      </c>
      <c r="J29" s="17" t="s">
        <v>175</v>
      </c>
    </row>
    <row r="30" spans="1:10" x14ac:dyDescent="0.25">
      <c r="A30" s="11">
        <v>83</v>
      </c>
      <c r="B30" s="15">
        <v>61689362030</v>
      </c>
      <c r="C30" s="12">
        <v>40682</v>
      </c>
      <c r="D30" s="13" t="s">
        <v>99</v>
      </c>
      <c r="E30" s="18" t="s">
        <v>100</v>
      </c>
      <c r="F30" s="13" t="s">
        <v>8</v>
      </c>
      <c r="G30" s="19">
        <v>1783815</v>
      </c>
      <c r="H30" s="13" t="s">
        <v>99</v>
      </c>
      <c r="I30" s="17" t="s">
        <v>82</v>
      </c>
      <c r="J30" s="17" t="s">
        <v>175</v>
      </c>
    </row>
    <row r="31" spans="1:10" x14ac:dyDescent="0.25">
      <c r="A31" s="11">
        <v>84</v>
      </c>
      <c r="B31" s="15">
        <v>78141312758</v>
      </c>
      <c r="C31" s="12">
        <v>22347</v>
      </c>
      <c r="D31" s="13" t="s">
        <v>101</v>
      </c>
      <c r="E31" s="13" t="s">
        <v>102</v>
      </c>
      <c r="F31" s="13" t="s">
        <v>8</v>
      </c>
      <c r="G31" s="14">
        <v>1425684</v>
      </c>
      <c r="H31" s="13" t="s">
        <v>101</v>
      </c>
      <c r="I31" s="17" t="s">
        <v>82</v>
      </c>
      <c r="J31" s="17" t="s">
        <v>175</v>
      </c>
    </row>
    <row r="32" spans="1:10" x14ac:dyDescent="0.25">
      <c r="A32" s="11">
        <v>85</v>
      </c>
      <c r="B32" s="15">
        <v>94391499491</v>
      </c>
      <c r="C32" s="12">
        <v>973</v>
      </c>
      <c r="D32" s="13" t="s">
        <v>103</v>
      </c>
      <c r="E32" s="13" t="s">
        <v>104</v>
      </c>
      <c r="F32" s="13" t="s">
        <v>8</v>
      </c>
      <c r="G32" s="14">
        <v>3205240</v>
      </c>
      <c r="H32" s="13" t="s">
        <v>103</v>
      </c>
      <c r="I32" s="17" t="s">
        <v>82</v>
      </c>
      <c r="J32" s="17" t="s">
        <v>175</v>
      </c>
    </row>
    <row r="33" spans="1:10" x14ac:dyDescent="0.25">
      <c r="A33" s="11">
        <v>86</v>
      </c>
      <c r="B33" s="15">
        <v>74294482659</v>
      </c>
      <c r="C33" s="12">
        <v>42112</v>
      </c>
      <c r="D33" s="13" t="s">
        <v>105</v>
      </c>
      <c r="E33" s="13" t="s">
        <v>106</v>
      </c>
      <c r="F33" s="13" t="s">
        <v>23</v>
      </c>
      <c r="G33" s="14">
        <v>2106698</v>
      </c>
      <c r="H33" s="13" t="s">
        <v>105</v>
      </c>
      <c r="I33" s="17" t="s">
        <v>82</v>
      </c>
      <c r="J33" s="17" t="s">
        <v>175</v>
      </c>
    </row>
    <row r="34" spans="1:10" x14ac:dyDescent="0.25">
      <c r="A34" s="11">
        <v>87</v>
      </c>
      <c r="B34" s="15">
        <v>88269740410</v>
      </c>
      <c r="C34" s="12">
        <v>990</v>
      </c>
      <c r="D34" s="13" t="s">
        <v>107</v>
      </c>
      <c r="E34" s="13" t="s">
        <v>108</v>
      </c>
      <c r="F34" s="13" t="s">
        <v>28</v>
      </c>
      <c r="G34" s="14">
        <v>3119904</v>
      </c>
      <c r="H34" s="13" t="s">
        <v>107</v>
      </c>
      <c r="I34" s="17" t="s">
        <v>82</v>
      </c>
      <c r="J34" s="17" t="s">
        <v>175</v>
      </c>
    </row>
    <row r="35" spans="1:10" x14ac:dyDescent="0.25">
      <c r="A35" s="11">
        <v>88</v>
      </c>
      <c r="B35" s="15">
        <v>45589739612</v>
      </c>
      <c r="C35" s="12">
        <v>1003</v>
      </c>
      <c r="D35" s="13" t="s">
        <v>109</v>
      </c>
      <c r="E35" s="13" t="s">
        <v>110</v>
      </c>
      <c r="F35" s="13" t="s">
        <v>24</v>
      </c>
      <c r="G35" s="14">
        <v>3014207</v>
      </c>
      <c r="H35" s="13" t="s">
        <v>109</v>
      </c>
      <c r="I35" s="17" t="s">
        <v>82</v>
      </c>
      <c r="J35" s="17" t="s">
        <v>175</v>
      </c>
    </row>
    <row r="36" spans="1:10" x14ac:dyDescent="0.25">
      <c r="A36" s="11">
        <v>89</v>
      </c>
      <c r="B36" s="15">
        <v>11298572202</v>
      </c>
      <c r="C36" s="12">
        <v>1011</v>
      </c>
      <c r="D36" s="13" t="s">
        <v>111</v>
      </c>
      <c r="E36" s="13" t="s">
        <v>112</v>
      </c>
      <c r="F36" s="13" t="s">
        <v>9</v>
      </c>
      <c r="G36" s="14">
        <v>207349</v>
      </c>
      <c r="H36" s="13" t="s">
        <v>111</v>
      </c>
      <c r="I36" s="17" t="s">
        <v>82</v>
      </c>
      <c r="J36" s="17" t="s">
        <v>175</v>
      </c>
    </row>
    <row r="37" spans="1:10" x14ac:dyDescent="0.25">
      <c r="A37" s="11">
        <v>90</v>
      </c>
      <c r="B37" s="15">
        <v>5703458858</v>
      </c>
      <c r="C37" s="12">
        <v>47908</v>
      </c>
      <c r="D37" s="13" t="s">
        <v>113</v>
      </c>
      <c r="E37" s="13" t="s">
        <v>114</v>
      </c>
      <c r="F37" s="13" t="s">
        <v>27</v>
      </c>
      <c r="G37" s="14">
        <v>4016408</v>
      </c>
      <c r="H37" s="13" t="s">
        <v>113</v>
      </c>
      <c r="I37" s="17" t="s">
        <v>82</v>
      </c>
      <c r="J37" s="17" t="s">
        <v>175</v>
      </c>
    </row>
    <row r="38" spans="1:10" x14ac:dyDescent="0.25">
      <c r="A38" s="11">
        <v>91</v>
      </c>
      <c r="B38" s="15">
        <v>28048960411</v>
      </c>
      <c r="C38" s="12">
        <v>1020</v>
      </c>
      <c r="D38" s="13" t="s">
        <v>115</v>
      </c>
      <c r="E38" s="13" t="s">
        <v>116</v>
      </c>
      <c r="F38" s="13" t="s">
        <v>8</v>
      </c>
      <c r="G38" s="14">
        <v>3205258</v>
      </c>
      <c r="H38" s="13" t="s">
        <v>115</v>
      </c>
      <c r="I38" s="17" t="s">
        <v>82</v>
      </c>
      <c r="J38" s="17" t="s">
        <v>175</v>
      </c>
    </row>
    <row r="39" spans="1:10" x14ac:dyDescent="0.25">
      <c r="A39" s="11">
        <v>92</v>
      </c>
      <c r="B39" s="15">
        <v>4200585015</v>
      </c>
      <c r="C39" s="12">
        <v>1038</v>
      </c>
      <c r="D39" s="13" t="s">
        <v>117</v>
      </c>
      <c r="E39" s="13" t="s">
        <v>118</v>
      </c>
      <c r="F39" s="13" t="s">
        <v>8</v>
      </c>
      <c r="G39" s="14">
        <v>3270564</v>
      </c>
      <c r="H39" s="13" t="s">
        <v>117</v>
      </c>
      <c r="I39" s="17" t="s">
        <v>82</v>
      </c>
      <c r="J39" s="17" t="s">
        <v>175</v>
      </c>
    </row>
    <row r="40" spans="1:10" x14ac:dyDescent="0.25">
      <c r="A40" s="11">
        <v>93</v>
      </c>
      <c r="B40" s="15">
        <v>47076735780</v>
      </c>
      <c r="C40" s="12">
        <v>43907</v>
      </c>
      <c r="D40" s="13" t="s">
        <v>119</v>
      </c>
      <c r="E40" s="13" t="s">
        <v>120</v>
      </c>
      <c r="F40" s="13" t="s">
        <v>18</v>
      </c>
      <c r="G40" s="14">
        <v>2298651</v>
      </c>
      <c r="H40" s="13" t="s">
        <v>119</v>
      </c>
      <c r="I40" s="17" t="s">
        <v>82</v>
      </c>
      <c r="J40" s="17" t="s">
        <v>175</v>
      </c>
    </row>
    <row r="41" spans="1:10" x14ac:dyDescent="0.25">
      <c r="A41" s="11">
        <v>94</v>
      </c>
      <c r="B41" s="15">
        <v>75800149192</v>
      </c>
      <c r="C41" s="12">
        <v>49384</v>
      </c>
      <c r="D41" s="13" t="s">
        <v>121</v>
      </c>
      <c r="E41" s="13" t="s">
        <v>122</v>
      </c>
      <c r="F41" s="13" t="s">
        <v>19</v>
      </c>
      <c r="G41" s="14">
        <v>4449274</v>
      </c>
      <c r="H41" s="13" t="s">
        <v>121</v>
      </c>
      <c r="I41" s="17" t="s">
        <v>82</v>
      </c>
      <c r="J41" s="17" t="s">
        <v>175</v>
      </c>
    </row>
    <row r="42" spans="1:10" x14ac:dyDescent="0.25">
      <c r="A42" s="11">
        <v>95</v>
      </c>
      <c r="B42" s="15">
        <v>78027759648</v>
      </c>
      <c r="C42" s="20">
        <v>22242</v>
      </c>
      <c r="D42" s="4" t="s">
        <v>123</v>
      </c>
      <c r="E42" s="4" t="s">
        <v>124</v>
      </c>
      <c r="F42" s="4" t="s">
        <v>8</v>
      </c>
      <c r="G42" s="19">
        <v>1426672</v>
      </c>
      <c r="H42" s="4" t="s">
        <v>123</v>
      </c>
      <c r="I42" s="17" t="s">
        <v>82</v>
      </c>
      <c r="J42" s="17" t="s">
        <v>175</v>
      </c>
    </row>
    <row r="43" spans="1:10" x14ac:dyDescent="0.25">
      <c r="A43" s="11">
        <v>96</v>
      </c>
      <c r="B43" s="15">
        <v>24929691978</v>
      </c>
      <c r="C43" s="12">
        <v>932</v>
      </c>
      <c r="D43" s="13" t="s">
        <v>125</v>
      </c>
      <c r="E43" s="13" t="s">
        <v>126</v>
      </c>
      <c r="F43" s="13" t="s">
        <v>13</v>
      </c>
      <c r="G43" s="14">
        <v>3125483</v>
      </c>
      <c r="H43" s="13" t="s">
        <v>125</v>
      </c>
      <c r="I43" s="17" t="s">
        <v>82</v>
      </c>
      <c r="J43" s="17" t="s">
        <v>175</v>
      </c>
    </row>
    <row r="44" spans="1:10" x14ac:dyDescent="0.25">
      <c r="A44" s="11">
        <v>97</v>
      </c>
      <c r="B44" s="15">
        <v>37280079200</v>
      </c>
      <c r="C44" s="12">
        <v>23593</v>
      </c>
      <c r="D44" s="13" t="s">
        <v>127</v>
      </c>
      <c r="E44" s="13" t="s">
        <v>128</v>
      </c>
      <c r="F44" s="13" t="s">
        <v>129</v>
      </c>
      <c r="G44" s="14">
        <v>3201678</v>
      </c>
      <c r="H44" s="13" t="s">
        <v>127</v>
      </c>
      <c r="I44" s="17" t="s">
        <v>82</v>
      </c>
      <c r="J44" s="17" t="s">
        <v>175</v>
      </c>
    </row>
    <row r="45" spans="1:10" x14ac:dyDescent="0.25">
      <c r="A45" s="11">
        <v>98</v>
      </c>
      <c r="B45" s="15">
        <v>28251263363</v>
      </c>
      <c r="C45" s="12">
        <v>1046</v>
      </c>
      <c r="D45" s="13" t="s">
        <v>130</v>
      </c>
      <c r="E45" s="13" t="s">
        <v>131</v>
      </c>
      <c r="F45" s="13" t="s">
        <v>8</v>
      </c>
      <c r="G45" s="14">
        <v>3213862</v>
      </c>
      <c r="H45" s="13" t="s">
        <v>130</v>
      </c>
      <c r="I45" s="17" t="s">
        <v>42</v>
      </c>
      <c r="J45" s="17" t="s">
        <v>176</v>
      </c>
    </row>
    <row r="46" spans="1:10" x14ac:dyDescent="0.25">
      <c r="A46" s="11">
        <v>99</v>
      </c>
      <c r="B46" s="15">
        <v>8647229584</v>
      </c>
      <c r="C46" s="12">
        <v>22339</v>
      </c>
      <c r="D46" s="13" t="s">
        <v>132</v>
      </c>
      <c r="E46" s="13" t="s">
        <v>133</v>
      </c>
      <c r="F46" s="13" t="s">
        <v>8</v>
      </c>
      <c r="G46" s="14">
        <v>1250795</v>
      </c>
      <c r="H46" s="13" t="s">
        <v>132</v>
      </c>
      <c r="I46" s="17" t="s">
        <v>42</v>
      </c>
      <c r="J46" s="17" t="s">
        <v>177</v>
      </c>
    </row>
    <row r="47" spans="1:10" x14ac:dyDescent="0.25">
      <c r="A47" s="11">
        <v>100</v>
      </c>
      <c r="B47" s="15">
        <v>12091168733</v>
      </c>
      <c r="C47" s="12">
        <v>23585</v>
      </c>
      <c r="D47" s="13" t="s">
        <v>134</v>
      </c>
      <c r="E47" s="13" t="s">
        <v>135</v>
      </c>
      <c r="F47" s="13" t="s">
        <v>8</v>
      </c>
      <c r="G47" s="14">
        <v>1494449</v>
      </c>
      <c r="H47" s="13" t="s">
        <v>134</v>
      </c>
      <c r="I47" s="17" t="s">
        <v>42</v>
      </c>
    </row>
    <row r="48" spans="1:10" x14ac:dyDescent="0.25">
      <c r="A48" s="11">
        <v>101</v>
      </c>
      <c r="B48" s="15">
        <v>10852199405</v>
      </c>
      <c r="C48" s="12">
        <v>25878</v>
      </c>
      <c r="D48" s="13" t="s">
        <v>136</v>
      </c>
      <c r="E48" s="13" t="s">
        <v>131</v>
      </c>
      <c r="F48" s="13" t="s">
        <v>8</v>
      </c>
      <c r="G48" s="14">
        <v>3205479</v>
      </c>
      <c r="H48" s="13" t="s">
        <v>136</v>
      </c>
      <c r="I48" s="17" t="s">
        <v>42</v>
      </c>
      <c r="J48" s="26" t="s">
        <v>178</v>
      </c>
    </row>
    <row r="49" spans="1:10" x14ac:dyDescent="0.25">
      <c r="A49" s="11">
        <v>102</v>
      </c>
      <c r="B49" s="15">
        <v>27103918402</v>
      </c>
      <c r="C49" s="12">
        <v>44926</v>
      </c>
      <c r="D49" s="13" t="s">
        <v>137</v>
      </c>
      <c r="E49" s="13" t="s">
        <v>138</v>
      </c>
      <c r="F49" s="13" t="s">
        <v>8</v>
      </c>
      <c r="G49" s="14">
        <v>2275341</v>
      </c>
      <c r="H49" s="13" t="s">
        <v>137</v>
      </c>
      <c r="I49" s="17" t="s">
        <v>42</v>
      </c>
      <c r="J49" s="26" t="s">
        <v>179</v>
      </c>
    </row>
    <row r="50" spans="1:10" x14ac:dyDescent="0.25">
      <c r="A50" s="11">
        <v>103</v>
      </c>
      <c r="B50" s="15">
        <v>42850342757</v>
      </c>
      <c r="C50" s="12">
        <v>45189</v>
      </c>
      <c r="D50" s="13" t="s">
        <v>139</v>
      </c>
      <c r="E50" s="13" t="s">
        <v>140</v>
      </c>
      <c r="F50" s="13" t="s">
        <v>23</v>
      </c>
      <c r="G50" s="14">
        <v>2479184</v>
      </c>
      <c r="H50" s="13" t="s">
        <v>139</v>
      </c>
      <c r="I50" s="17" t="s">
        <v>42</v>
      </c>
      <c r="J50" s="26" t="s">
        <v>180</v>
      </c>
    </row>
  </sheetData>
  <sheetProtection algorithmName="SHA-512" hashValue="2+BVGbcHB5jAhcGGUQbi4EVDPEfwE82NRFq+5GdLQH+HXUH14w/1ADW9UBoNz5J6Yqvzlzl6UtjzYoeHfVTJHw==" saltValue="bN4+nsP9dnDyyecqZ3nPoA==" spinCount="100000" sheet="1" objects="1" scenarios="1" sort="0" autoFilter="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28"/>
  <sheetViews>
    <sheetView workbookViewId="0">
      <selection activeCell="A2" sqref="A2:G2"/>
    </sheetView>
  </sheetViews>
  <sheetFormatPr defaultRowHeight="15" x14ac:dyDescent="0.25"/>
  <cols>
    <col min="1" max="1" width="46.5703125" bestFit="1" customWidth="1"/>
  </cols>
  <sheetData>
    <row r="1" spans="1:1" x14ac:dyDescent="0.25">
      <c r="A1" t="s">
        <v>168</v>
      </c>
    </row>
    <row r="2" spans="1:1" x14ac:dyDescent="0.25">
      <c r="A2" t="s">
        <v>154</v>
      </c>
    </row>
    <row r="3" spans="1:1" x14ac:dyDescent="0.25">
      <c r="A3" s="1" t="s">
        <v>149</v>
      </c>
    </row>
    <row r="4" spans="1:1" x14ac:dyDescent="0.25">
      <c r="A4" t="s">
        <v>165</v>
      </c>
    </row>
    <row r="5" spans="1:1" x14ac:dyDescent="0.25">
      <c r="A5" t="s">
        <v>166</v>
      </c>
    </row>
    <row r="6" spans="1:1" x14ac:dyDescent="0.25">
      <c r="A6" s="1" t="s">
        <v>145</v>
      </c>
    </row>
    <row r="7" spans="1:1" x14ac:dyDescent="0.25">
      <c r="A7" t="s">
        <v>157</v>
      </c>
    </row>
    <row r="8" spans="1:1" x14ac:dyDescent="0.25">
      <c r="A8" t="s">
        <v>164</v>
      </c>
    </row>
    <row r="9" spans="1:1" x14ac:dyDescent="0.25">
      <c r="A9" t="s">
        <v>158</v>
      </c>
    </row>
    <row r="10" spans="1:1" x14ac:dyDescent="0.25">
      <c r="A10" t="s">
        <v>162</v>
      </c>
    </row>
    <row r="11" spans="1:1" x14ac:dyDescent="0.25">
      <c r="A11" s="1" t="s">
        <v>152</v>
      </c>
    </row>
    <row r="12" spans="1:1" x14ac:dyDescent="0.25">
      <c r="A12" s="1" t="s">
        <v>153</v>
      </c>
    </row>
    <row r="13" spans="1:1" x14ac:dyDescent="0.25">
      <c r="A13" s="1" t="s">
        <v>147</v>
      </c>
    </row>
    <row r="14" spans="1:1" x14ac:dyDescent="0.25">
      <c r="A14" s="1" t="s">
        <v>150</v>
      </c>
    </row>
    <row r="15" spans="1:1" x14ac:dyDescent="0.25">
      <c r="A15" s="1" t="s">
        <v>146</v>
      </c>
    </row>
    <row r="16" spans="1:1" x14ac:dyDescent="0.25">
      <c r="A16" t="s">
        <v>156</v>
      </c>
    </row>
    <row r="17" spans="1:1" x14ac:dyDescent="0.25">
      <c r="A17" t="s">
        <v>172</v>
      </c>
    </row>
    <row r="18" spans="1:1" x14ac:dyDescent="0.25">
      <c r="A18" s="1" t="s">
        <v>144</v>
      </c>
    </row>
    <row r="19" spans="1:1" x14ac:dyDescent="0.25">
      <c r="A19" t="s">
        <v>160</v>
      </c>
    </row>
    <row r="20" spans="1:1" x14ac:dyDescent="0.25">
      <c r="A20" s="1" t="s">
        <v>151</v>
      </c>
    </row>
    <row r="21" spans="1:1" x14ac:dyDescent="0.25">
      <c r="A21" t="s">
        <v>167</v>
      </c>
    </row>
    <row r="22" spans="1:1" x14ac:dyDescent="0.25">
      <c r="A22" t="s">
        <v>159</v>
      </c>
    </row>
    <row r="23" spans="1:1" x14ac:dyDescent="0.25">
      <c r="A23" s="1" t="s">
        <v>148</v>
      </c>
    </row>
    <row r="24" spans="1:1" x14ac:dyDescent="0.25">
      <c r="A24" t="s">
        <v>171</v>
      </c>
    </row>
    <row r="25" spans="1:1" x14ac:dyDescent="0.25">
      <c r="A25" t="s">
        <v>161</v>
      </c>
    </row>
    <row r="26" spans="1:1" x14ac:dyDescent="0.25">
      <c r="A26" t="s">
        <v>170</v>
      </c>
    </row>
    <row r="27" spans="1:1" x14ac:dyDescent="0.25">
      <c r="A27" t="s">
        <v>163</v>
      </c>
    </row>
    <row r="28" spans="1:1" x14ac:dyDescent="0.25">
      <c r="A28" t="s">
        <v>169</v>
      </c>
    </row>
  </sheetData>
  <sheetProtection algorithmName="SHA-512" hashValue="NZH98vpbg3/1jyVQS4/8UkM1FsGdDAwM6c+snfVOf/0p4FsENqSLUENqNLZW0sN1fCY31CJwllLn0fAxdptkqg==" saltValue="+mLbZ0p9Acik7aXSOfjV9A==" spinCount="100000" sheet="1" objects="1" scenarios="1"/>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2</vt:i4>
      </vt:variant>
    </vt:vector>
  </HeadingPairs>
  <TitlesOfParts>
    <vt:vector size="9" baseType="lpstr">
      <vt:lpstr>1. OSNOVNI PODACI</vt:lpstr>
      <vt:lpstr>2. IZVRŠENJE PLANA PROGRAMA</vt:lpstr>
      <vt:lpstr>3.A PRORAČUNSKI PLAN-prihodi</vt:lpstr>
      <vt:lpstr>3.B PRORAČUNSKI PLAN-rashodi</vt:lpstr>
      <vt:lpstr>Kontni plan</vt:lpstr>
      <vt:lpstr>Registar proračunskih korisnika</vt:lpstr>
      <vt:lpstr>Programske djelatnosti</vt:lpstr>
      <vt:lpstr>Djelatnosti</vt:lpstr>
      <vt:lpstr>'2. IZVRŠENJE PLANA PROGRAMA'!OLE_LINK27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Krešimir Račić</dc:creator>
  <cp:lastModifiedBy>Windows korisnik</cp:lastModifiedBy>
  <cp:lastPrinted>2025-02-24T11:57:50Z</cp:lastPrinted>
  <dcterms:created xsi:type="dcterms:W3CDTF">2015-03-06T11:16:18Z</dcterms:created>
  <dcterms:modified xsi:type="dcterms:W3CDTF">2025-02-24T12:51:16Z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